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66925"/>
  <mc:AlternateContent xmlns:mc="http://schemas.openxmlformats.org/markup-compatibility/2006">
    <mc:Choice Requires="x15">
      <x15ac:absPath xmlns:x15ac="http://schemas.microsoft.com/office/spreadsheetml/2010/11/ac" url="C:\Users\u017051\OneDrive (Sécurisé par Orizon)\OneDrive - Altice Campus SFR\Dossiers JPC_SG\ARCEP\KPi ARCEP\Indicateurs QoS\Indicateurs 2024\Juin et T2_2024\Publié\"/>
    </mc:Choice>
  </mc:AlternateContent>
  <xr:revisionPtr revIDLastSave="0" documentId="13_ncr:1_{EE76B118-8FBA-4318-8DD8-DE30FC1E79CA}" xr6:coauthVersionLast="47" xr6:coauthVersionMax="47" xr10:uidLastSave="{00000000-0000-0000-0000-000000000000}"/>
  <bookViews>
    <workbookView xWindow="-120" yWindow="-120" windowWidth="20730" windowHeight="11760"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s>
  <externalReferences>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6" l="1"/>
  <c r="G42" i="6"/>
  <c r="F42" i="6"/>
  <c r="E42" i="6"/>
  <c r="I42" i="6" s="1"/>
  <c r="I41" i="6"/>
  <c r="I40" i="6"/>
  <c r="H39" i="6"/>
  <c r="G39" i="6"/>
  <c r="F39" i="6"/>
  <c r="E39" i="6"/>
  <c r="I39" i="6" s="1"/>
  <c r="I38" i="6"/>
  <c r="I37" i="6"/>
  <c r="H36" i="6"/>
  <c r="G36" i="6"/>
  <c r="F36" i="6"/>
  <c r="E36" i="6"/>
  <c r="I36" i="6" s="1"/>
  <c r="I35" i="6"/>
  <c r="I34" i="6"/>
  <c r="I33" i="6"/>
  <c r="H32" i="6"/>
  <c r="G32" i="6"/>
  <c r="F32" i="6"/>
  <c r="E32" i="6"/>
  <c r="D32" i="6"/>
  <c r="C32" i="6"/>
  <c r="I32" i="6" s="1"/>
  <c r="I31" i="6"/>
  <c r="I30" i="6"/>
  <c r="H29" i="6"/>
  <c r="G29" i="6"/>
  <c r="F29" i="6"/>
  <c r="E29" i="6"/>
  <c r="D29" i="6"/>
  <c r="C29" i="6"/>
  <c r="I29" i="6" s="1"/>
  <c r="I28" i="6"/>
  <c r="I27" i="6"/>
  <c r="I26" i="6"/>
  <c r="H25" i="6"/>
  <c r="G25" i="6"/>
  <c r="F25" i="6"/>
  <c r="E25" i="6"/>
  <c r="C25" i="6"/>
  <c r="I25" i="6" s="1"/>
  <c r="I24" i="6"/>
  <c r="I23" i="6"/>
  <c r="H22" i="6"/>
  <c r="G22" i="6"/>
  <c r="F22" i="6"/>
  <c r="E22" i="6"/>
  <c r="C22" i="6"/>
  <c r="I22" i="6" s="1"/>
  <c r="I21" i="6"/>
  <c r="I20" i="6"/>
  <c r="I19" i="6"/>
  <c r="I18" i="6"/>
  <c r="I17" i="6"/>
  <c r="I16" i="6"/>
  <c r="H15" i="6"/>
  <c r="G15" i="6"/>
  <c r="F15" i="6"/>
  <c r="E15" i="6"/>
  <c r="C15" i="6"/>
  <c r="I15" i="6" s="1"/>
  <c r="I14" i="6"/>
  <c r="I13" i="6"/>
  <c r="H12" i="6"/>
  <c r="G12" i="6"/>
  <c r="F12" i="6"/>
  <c r="E12" i="6"/>
  <c r="D12" i="6"/>
  <c r="C12" i="6"/>
  <c r="I12" i="6" s="1"/>
  <c r="I11" i="6"/>
  <c r="I10" i="6"/>
  <c r="H9" i="6"/>
  <c r="G9" i="6"/>
  <c r="F9" i="6"/>
  <c r="E9" i="6"/>
  <c r="D9" i="6"/>
  <c r="C9" i="6"/>
  <c r="I9" i="6" s="1"/>
  <c r="I8" i="6"/>
  <c r="I7" i="6"/>
  <c r="H6" i="6"/>
  <c r="G6" i="6"/>
  <c r="F6" i="6"/>
  <c r="E6" i="6"/>
  <c r="D6" i="6"/>
  <c r="C6" i="6"/>
  <c r="I6" i="6" s="1"/>
  <c r="I5" i="6"/>
  <c r="I4" i="6"/>
  <c r="J25" i="5"/>
  <c r="I25" i="5"/>
  <c r="H25" i="5"/>
  <c r="G25" i="5"/>
  <c r="F25" i="5"/>
  <c r="E25" i="5"/>
  <c r="D25" i="5"/>
  <c r="C25" i="5"/>
  <c r="K25" i="5" s="1"/>
  <c r="K24" i="5"/>
  <c r="K23" i="5"/>
  <c r="H22" i="5"/>
  <c r="G22" i="5"/>
  <c r="F22" i="5"/>
  <c r="E22" i="5"/>
  <c r="K22" i="5" s="1"/>
  <c r="K21" i="5"/>
  <c r="K20" i="5"/>
  <c r="J19" i="5"/>
  <c r="I19" i="5"/>
  <c r="H19" i="5"/>
  <c r="G19" i="5"/>
  <c r="F19" i="5"/>
  <c r="E19" i="5"/>
  <c r="D19" i="5"/>
  <c r="C19" i="5"/>
  <c r="K19" i="5" s="1"/>
  <c r="K18" i="5"/>
  <c r="K17" i="5"/>
  <c r="K16" i="5"/>
  <c r="H16" i="5"/>
  <c r="G16" i="5"/>
  <c r="F16" i="5"/>
  <c r="E16" i="5"/>
  <c r="K15" i="5"/>
  <c r="K14" i="5"/>
  <c r="K13" i="5"/>
  <c r="K12" i="5"/>
  <c r="K11" i="5"/>
  <c r="K10" i="5"/>
  <c r="K9" i="5"/>
  <c r="K8" i="5"/>
  <c r="K7" i="5"/>
  <c r="I6" i="5"/>
  <c r="H6" i="5"/>
  <c r="G5" i="5"/>
  <c r="K6" i="5" s="1"/>
  <c r="K5" i="5"/>
  <c r="K4" i="5"/>
  <c r="H42" i="4"/>
  <c r="G42" i="4"/>
  <c r="F42" i="4"/>
  <c r="E42" i="4"/>
  <c r="K42" i="4" s="1"/>
  <c r="K41" i="4"/>
  <c r="K40" i="4"/>
  <c r="K39" i="4"/>
  <c r="K38" i="4"/>
  <c r="K37" i="4"/>
  <c r="K36" i="4"/>
  <c r="H35" i="4"/>
  <c r="G35" i="4"/>
  <c r="F35" i="4"/>
  <c r="E35" i="4"/>
  <c r="K35" i="4" s="1"/>
  <c r="K34" i="4"/>
  <c r="K33" i="4"/>
  <c r="K32" i="4"/>
  <c r="H31" i="4"/>
  <c r="G31" i="4"/>
  <c r="F31" i="4"/>
  <c r="E31" i="4"/>
  <c r="K31" i="4" s="1"/>
  <c r="K30" i="4"/>
  <c r="K29" i="4"/>
  <c r="K28" i="4"/>
  <c r="H27" i="4"/>
  <c r="G27" i="4"/>
  <c r="F27" i="4"/>
  <c r="E27" i="4"/>
  <c r="K27" i="4" s="1"/>
  <c r="K26" i="4"/>
  <c r="K25" i="4"/>
  <c r="K24" i="4"/>
  <c r="I23" i="4"/>
  <c r="H23" i="4"/>
  <c r="G23" i="4"/>
  <c r="F23" i="4"/>
  <c r="E23" i="4"/>
  <c r="C23" i="4"/>
  <c r="K23" i="4" s="1"/>
  <c r="K22" i="4"/>
  <c r="K21" i="4"/>
  <c r="K20" i="4"/>
  <c r="K19" i="4"/>
  <c r="K18" i="4"/>
  <c r="J17" i="4"/>
  <c r="I17" i="4"/>
  <c r="H17" i="4"/>
  <c r="G17" i="4"/>
  <c r="F17" i="4"/>
  <c r="E17" i="4"/>
  <c r="D17" i="4"/>
  <c r="C17" i="4"/>
  <c r="K17" i="4" s="1"/>
  <c r="K16" i="4"/>
  <c r="K15" i="4"/>
  <c r="K14" i="4"/>
  <c r="K13" i="4"/>
  <c r="I12" i="4"/>
  <c r="H12" i="4"/>
  <c r="G12" i="4"/>
  <c r="F12" i="4"/>
  <c r="E12" i="4"/>
  <c r="C12" i="4"/>
  <c r="K12" i="4" s="1"/>
  <c r="K11" i="4"/>
  <c r="K10" i="4"/>
  <c r="J9" i="4"/>
  <c r="D9" i="4"/>
  <c r="C9" i="4"/>
  <c r="K9" i="4" s="1"/>
  <c r="K8" i="4"/>
  <c r="K7" i="4"/>
  <c r="J6" i="4"/>
  <c r="I6" i="4"/>
  <c r="H6" i="4"/>
  <c r="G6" i="4"/>
  <c r="F6" i="4"/>
  <c r="E6" i="4"/>
  <c r="D6" i="4"/>
  <c r="C6" i="4"/>
  <c r="K6" i="4" s="1"/>
  <c r="K5" i="4"/>
  <c r="K4" i="4"/>
  <c r="B22" i="1"/>
</calcChain>
</file>

<file path=xl/sharedStrings.xml><?xml version="1.0" encoding="utf-8"?>
<sst xmlns="http://schemas.openxmlformats.org/spreadsheetml/2006/main" count="407" uniqueCount="99">
  <si>
    <t>Tableur de restitution des indicateurs de qualité de service prévus par la décision n°2020-1432</t>
  </si>
  <si>
    <t>Nom de l'opérateur d'infrastructure</t>
  </si>
  <si>
    <t>SFR</t>
  </si>
  <si>
    <t>Code opérateur L.33-1 (2 à 5 caractères)</t>
  </si>
  <si>
    <t>SFR0</t>
  </si>
  <si>
    <t>Année mesurée</t>
  </si>
  <si>
    <t>2024</t>
  </si>
  <si>
    <t>Ex. format : 2021</t>
  </si>
  <si>
    <t>Mois/trimestre mesuré</t>
  </si>
  <si>
    <t>06</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</si>
  <si>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</si>
  <si>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</si>
  <si>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</si>
  <si>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</si>
  <si>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</si>
  <si>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</si>
  <si>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</si>
  <si>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</si>
  <si>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</si>
  <si>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</si>
  <si>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</si>
  <si>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</si>
  <si>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</si>
  <si>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</si>
  <si>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</si>
  <si>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</si>
  <si>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</si>
  <si>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</si>
  <si>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</si>
  <si>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</si>
  <si>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</si>
  <si>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</si>
  <si>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</si>
  <si>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</si>
  <si>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Taux de signalisations sur les parcs livrés depuis moins d’un mois – responsabilité opérateur d’immeuble</t>
  </si>
  <si>
    <t>Numérateur :</t>
  </si>
  <si>
    <t>Dénominateur :</t>
  </si>
  <si>
    <t>Taux de non-respect de la date de livraison de l’accès – mode OI</t>
  </si>
  <si>
    <t>Taux de commandes qui font l’objet d’un réapprovisionnement à froid</t>
  </si>
  <si>
    <t>En cas de réapprovisionnement à froid, délai de communication d’une nouvelle route optique sans lourds travaux de génie civil – 80e centile</t>
  </si>
  <si>
    <t>Définition :</t>
  </si>
  <si>
    <t>En cas de réapprovisionnement à froid, délai de communication d’une nouvelle route optique avec lourds travaux de génie civil – 80e centile</t>
  </si>
  <si>
    <t>Taux de non-respect de la date de livraison du point de branchement optique (PBO)</t>
  </si>
  <si>
    <t>Délai de livraison d’un lien PRDM-PM (première commande) – 95e centile*</t>
  </si>
  <si>
    <t>Délai de livraison d’un lien PRDM-PM (commandes suivantes) – 95e centile*</t>
  </si>
  <si>
    <t>Délai de livraison d’un lien PRDM-PM (toute commande) – 95e centile</t>
  </si>
  <si>
    <t>Taux de non-respect du délai contractuel de livraison des liens PRDM-PM</t>
  </si>
  <si>
    <t>SERVICE APRES-VENTE</t>
  </si>
  <si>
    <t>Taux de non-respect du délai de rétablissement sur le segment PBO-DTIo</t>
  </si>
  <si>
    <t>Délai de rétablissement sur le segment PBO-DTIo – 95e centile</t>
  </si>
  <si>
    <t>Taux de non-respect du délai de rétablissement sur le segment PM-PBO</t>
  </si>
  <si>
    <t>Délai de rétablissement sur le segment PM-PBO – 95e centile</t>
  </si>
  <si>
    <t>Taux de non-respect de la garantie du temps de rétablissement 10 heures ouvrées PRDM-PM</t>
  </si>
  <si>
    <t>Délai moyen de rétablissement sur le segment PRDM-PM</t>
  </si>
  <si>
    <t>Taux de signalisations sur parc (NRO-DTIO) sur une période d’un mois</t>
  </si>
  <si>
    <t>Taux de réitération des interruptions de services sur le segment PM-PBO</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</si>
  <si>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</si>
  <si>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</si>
  <si>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</si>
  <si>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</si>
  <si>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</si>
  <si>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</si>
  <si>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</si>
  <si>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</si>
  <si>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</si>
  <si>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</si>
  <si>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</si>
  <si>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</si>
  <si>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</si>
  <si>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</si>
  <si>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Délai d'envoi du compte-rendu de sous-traitance par l'OC</t>
  </si>
  <si>
    <t>Délai d'envoi du compte-rendu de mise en service commerciale de la ligne par l'OC</t>
  </si>
  <si>
    <t>Taux de commande qui font l'objet d'un réapprovisionnement à chaud - Origine OI</t>
  </si>
  <si>
    <t>Taux de prise en charge des appels téléphoniques enmoins de 3 minutes</t>
  </si>
  <si>
    <t>HEBERGEMENT</t>
  </si>
  <si>
    <t>Taux de respect du délai contractuel de livraison de la prestation d'hébergement</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</si>
  <si>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</si>
  <si>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</si>
  <si>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</si>
  <si>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</si>
  <si>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t>Maille d'appréciation : 
Ensemble des zones de confinancement qui remplissent les critères suivants :
1. 80% des logements ou des locaux de la zone de confinancement sont raccordables
2. Le nombre de lignes activées à excéder au moins une fois 30% de la zone de cofinancement</t>
  </si>
  <si>
    <t>Référence des NRO constituant la maille d'appréciation (ZMD et ZTD-PBD)</t>
  </si>
  <si>
    <t>Référence des PM constituant la maille d'appréciation (ZTD-PHD)</t>
  </si>
  <si>
    <t>Maille OI</t>
  </si>
  <si>
    <t>Maille OI (offres commercialisées sur le marché de gros activé)</t>
  </si>
  <si>
    <t>Maille OI (offres commercialisées sur le marché de détail - Autofourniture)</t>
  </si>
  <si>
    <t>Valeurs nettes</t>
  </si>
  <si>
    <t>Valeurs brutes</t>
  </si>
  <si>
    <t>Numérateur</t>
  </si>
  <si>
    <t>ND</t>
  </si>
  <si>
    <t>Dénominateur</t>
  </si>
  <si>
    <t>Taux</t>
  </si>
  <si>
    <t>80e centile</t>
  </si>
  <si>
    <t>NA</t>
  </si>
  <si>
    <t>95e centile</t>
  </si>
  <si>
    <t>Délai moyen</t>
  </si>
  <si>
    <t>50e centile</t>
  </si>
  <si>
    <t>Taux de prise en charge des appels téléphoniques en moins de 3 minutes</t>
  </si>
  <si>
    <t>Nombre d'heures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</si>
</sst>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
    <numFmt numFmtId="166" formatCode="_-* #,##0.00\ _€_-;\-* #,##0.00\ _€_-;_-* &quot;-&quot;??\ _€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u/>
      <sz val="11"/>
      <color theme="10"/>
      <name val="Calibri"/>
      <family val="2"/>
      <scheme val="minor"/>
    </font>
    <font>
      <sz val="10"/>
      <color theme="1"/>
      <name val="Calibri"/>
      <family val="2"/>
      <scheme val="minor"/>
    </font>
    <font>
      <i/>
      <sz val="10"/>
      <color theme="1"/>
      <name val="Calibri"/>
      <family val="2"/>
      <scheme val="minor"/>
    </font>
    <font>
      <sz val="11"/>
      <color rgb="FF9C6500"/>
      <name val="Calibri"/>
      <family val="2"/>
      <scheme val="minor"/>
    </font>
    <font>
      <sz val="10"/>
      <color indexed="64"/>
      <name val="Arial"/>
      <family val="2"/>
    </font>
    <font>
      <sz val="10"/>
      <name val="Verdana"/>
      <family val="2"/>
    </font>
    <font>
      <b/>
      <sz val="18"/>
      <color theme="3"/>
      <name val="Calibri Light"/>
      <family val="2"/>
      <scheme val="major"/>
    </font>
    <font>
      <sz val="11"/>
      <color indexed="8"/>
      <name val="Calibri"/>
      <family val="2"/>
    </font>
    <font>
      <sz val="10"/>
      <color indexed="12"/>
      <name val="Arial"/>
      <family val="2"/>
    </font>
    <font>
      <u/>
      <sz val="11"/>
      <color theme="10"/>
      <name val="Calibri"/>
      <family val="2"/>
    </font>
    <font>
      <sz val="11"/>
      <color rgb="FF000000"/>
      <name val="Calibri"/>
      <family val="2"/>
      <charset val="204"/>
    </font>
    <font>
      <b/>
      <u/>
      <sz val="10"/>
      <color rgb="FF0070C0"/>
      <name val="Calibri"/>
      <family val="2"/>
      <scheme val="minor"/>
    </font>
    <font>
      <b/>
      <sz val="10"/>
      <color theme="1"/>
      <name val="Calibri"/>
      <family val="2"/>
      <scheme val="minor"/>
    </font>
    <font>
      <sz val="8"/>
      <color theme="1"/>
      <name val="Calibri"/>
      <family val="2"/>
      <scheme val="minor"/>
    </font>
    <font>
      <u/>
      <sz val="8"/>
      <color theme="1"/>
      <name val="Calibri"/>
      <family val="2"/>
      <scheme val="minor"/>
    </font>
    <font>
      <b/>
      <sz val="10"/>
      <color theme="0"/>
      <name val="Calibri"/>
      <family val="2"/>
      <scheme val="minor"/>
    </font>
    <font>
      <b/>
      <sz val="11"/>
      <color rgb="FFFF0000"/>
      <name val="Calibri"/>
      <family val="2"/>
      <scheme val="minor"/>
    </font>
    <font>
      <b/>
      <sz val="24"/>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rgb="FFFEF9F8"/>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auto="1"/>
      </left>
      <right style="dashed">
        <color auto="1"/>
      </right>
      <top style="dashed">
        <color auto="1"/>
      </top>
      <bottom style="dashed">
        <color auto="1"/>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right style="thin">
        <color indexed="64"/>
      </right>
      <top style="thin">
        <color indexed="64"/>
      </top>
      <bottom style="thin">
        <color indexed="64"/>
      </bottom>
      <diagonal/>
    </border>
    <border>
      <left style="dashed">
        <color auto="1"/>
      </left>
      <right style="hair">
        <color auto="1"/>
      </right>
      <top style="dashed">
        <color auto="1"/>
      </top>
      <bottom style="hair">
        <color auto="1"/>
      </bottom>
      <diagonal/>
    </border>
    <border>
      <left style="hair">
        <color auto="1"/>
      </left>
      <right style="dashed">
        <color auto="1"/>
      </right>
      <top style="dashed">
        <color auto="1"/>
      </top>
      <bottom style="hair">
        <color auto="1"/>
      </bottom>
      <diagonal/>
    </border>
    <border>
      <left style="dashed">
        <color auto="1"/>
      </left>
      <right style="hair">
        <color auto="1"/>
      </right>
      <top style="hair">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hair">
        <color auto="1"/>
      </left>
      <right style="dashed">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dashed">
        <color auto="1"/>
      </left>
      <right style="dashed">
        <color auto="1"/>
      </right>
      <top style="dashed">
        <color auto="1"/>
      </top>
      <bottom style="hair">
        <color auto="1"/>
      </bottom>
      <diagonal/>
    </border>
    <border>
      <left style="dashed">
        <color auto="1"/>
      </left>
      <right style="dashed">
        <color auto="1"/>
      </right>
      <top style="hair">
        <color auto="1"/>
      </top>
      <bottom style="dashed">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thin">
        <color indexed="64"/>
      </left>
      <right style="dashed">
        <color indexed="64"/>
      </right>
      <top style="thin">
        <color indexed="64"/>
      </top>
      <bottom style="thin">
        <color indexed="64"/>
      </bottom>
      <diagonal/>
    </border>
    <border>
      <left style="dashed">
        <color auto="1"/>
      </left>
      <right style="dashed">
        <color auto="1"/>
      </right>
      <top/>
      <bottom style="hair">
        <color auto="1"/>
      </bottom>
      <diagonal/>
    </border>
  </borders>
  <cellStyleXfs count="214">
    <xf numFmtId="0" fontId="0" fillId="0" borderId="0"/>
    <xf numFmtId="0" fontId="19" fillId="0" borderId="0"/>
    <xf numFmtId="166" fontId="1" fillId="0" borderId="0"/>
    <xf numFmtId="0" fontId="18" fillId="0" borderId="0"/>
    <xf numFmtId="0" fontId="22" fillId="4" borderId="0"/>
    <xf numFmtId="0" fontId="16" fillId="12" borderId="0"/>
    <xf numFmtId="0" fontId="16" fillId="16" borderId="0"/>
    <xf numFmtId="0" fontId="16" fillId="20" borderId="0"/>
    <xf numFmtId="0" fontId="16" fillId="24" borderId="0"/>
    <xf numFmtId="0" fontId="16" fillId="28" borderId="0"/>
    <xf numFmtId="0" fontId="16" fillId="32"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24" fillId="0" borderId="0"/>
    <xf numFmtId="0" fontId="1" fillId="0" borderId="0"/>
    <xf numFmtId="0" fontId="25" fillId="0" borderId="0"/>
    <xf numFmtId="0" fontId="18" fillId="0" borderId="0"/>
    <xf numFmtId="0" fontId="24"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10" borderId="0"/>
    <xf numFmtId="0" fontId="1" fillId="10" borderId="0"/>
    <xf numFmtId="0" fontId="1" fillId="14" borderId="0"/>
    <xf numFmtId="0" fontId="1" fillId="14" borderId="0"/>
    <xf numFmtId="0" fontId="1" fillId="18" borderId="0"/>
    <xf numFmtId="0" fontId="1" fillId="18" borderId="0"/>
    <xf numFmtId="0" fontId="1" fillId="22" borderId="0"/>
    <xf numFmtId="0" fontId="1" fillId="22" borderId="0"/>
    <xf numFmtId="0" fontId="1" fillId="26" borderId="0"/>
    <xf numFmtId="0" fontId="1" fillId="26" borderId="0"/>
    <xf numFmtId="0" fontId="1" fillId="30" borderId="0"/>
    <xf numFmtId="0" fontId="1" fillId="30" borderId="0"/>
    <xf numFmtId="0" fontId="1" fillId="11" borderId="0"/>
    <xf numFmtId="0" fontId="1" fillId="11" borderId="0"/>
    <xf numFmtId="0" fontId="1" fillId="15" borderId="0"/>
    <xf numFmtId="0" fontId="1" fillId="15" borderId="0"/>
    <xf numFmtId="0" fontId="1" fillId="19" borderId="0"/>
    <xf numFmtId="0" fontId="1" fillId="19" borderId="0"/>
    <xf numFmtId="0" fontId="1" fillId="23" borderId="0"/>
    <xf numFmtId="0" fontId="1" fillId="23" borderId="0"/>
    <xf numFmtId="0" fontId="1" fillId="27" borderId="0"/>
    <xf numFmtId="0" fontId="1" fillId="27" borderId="0"/>
    <xf numFmtId="0" fontId="1" fillId="31" borderId="0"/>
    <xf numFmtId="0" fontId="1" fillId="31" borderId="0"/>
    <xf numFmtId="0" fontId="16" fillId="12" borderId="0"/>
    <xf numFmtId="0" fontId="16" fillId="12" borderId="0"/>
    <xf numFmtId="0" fontId="16" fillId="16" borderId="0"/>
    <xf numFmtId="0" fontId="16" fillId="16" borderId="0"/>
    <xf numFmtId="0" fontId="16" fillId="20" borderId="0"/>
    <xf numFmtId="0" fontId="16" fillId="20" borderId="0"/>
    <xf numFmtId="0" fontId="16" fillId="24" borderId="0"/>
    <xf numFmtId="0" fontId="16" fillId="24" borderId="0"/>
    <xf numFmtId="0" fontId="16" fillId="28" borderId="0"/>
    <xf numFmtId="0" fontId="16" fillId="28" borderId="0"/>
    <xf numFmtId="0" fontId="16" fillId="32" borderId="0"/>
    <xf numFmtId="0" fontId="16" fillId="32" borderId="0"/>
    <xf numFmtId="0" fontId="16" fillId="9" borderId="0"/>
    <xf numFmtId="0" fontId="16" fillId="9" borderId="0"/>
    <xf numFmtId="0" fontId="16" fillId="13" borderId="0"/>
    <xf numFmtId="0" fontId="16" fillId="13" borderId="0"/>
    <xf numFmtId="0" fontId="16" fillId="17" borderId="0"/>
    <xf numFmtId="0" fontId="16" fillId="17" borderId="0"/>
    <xf numFmtId="0" fontId="16" fillId="21" borderId="0"/>
    <xf numFmtId="0" fontId="16" fillId="21" borderId="0"/>
    <xf numFmtId="0" fontId="16" fillId="25" borderId="0"/>
    <xf numFmtId="0" fontId="16" fillId="25" borderId="0"/>
    <xf numFmtId="0" fontId="16" fillId="29" borderId="0"/>
    <xf numFmtId="0" fontId="16" fillId="29" borderId="0"/>
    <xf numFmtId="0" fontId="13" fillId="0" borderId="0"/>
    <xf numFmtId="0" fontId="13" fillId="0" borderId="0"/>
    <xf numFmtId="0" fontId="10" fillId="6" borderId="4"/>
    <xf numFmtId="0" fontId="10" fillId="6" borderId="4"/>
    <xf numFmtId="0" fontId="11" fillId="0" borderId="6"/>
    <xf numFmtId="0" fontId="11" fillId="0" borderId="6"/>
    <xf numFmtId="0" fontId="1" fillId="8" borderId="8"/>
    <xf numFmtId="0" fontId="8" fillId="5" borderId="4"/>
    <xf numFmtId="0" fontId="8" fillId="5" borderId="4"/>
    <xf numFmtId="0" fontId="26"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7" fillId="3" borderId="0"/>
    <xf numFmtId="0" fontId="7" fillId="3" borderId="0"/>
    <xf numFmtId="0" fontId="28" fillId="0" borderId="0">
      <alignment vertical="top"/>
      <protection locked="0"/>
    </xf>
    <xf numFmtId="0" fontId="22" fillId="4" borderId="0"/>
    <xf numFmtId="0" fontId="22" fillId="4"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26" fillId="0" borderId="0"/>
    <xf numFmtId="0" fontId="1" fillId="0" borderId="0"/>
    <xf numFmtId="0" fontId="26"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6" fillId="2" borderId="0"/>
    <xf numFmtId="0" fontId="6" fillId="2" borderId="0"/>
    <xf numFmtId="0" fontId="9" fillId="6" borderId="5"/>
    <xf numFmtId="0" fontId="9" fillId="6" borderId="5"/>
    <xf numFmtId="0" fontId="14" fillId="0" borderId="0"/>
    <xf numFmtId="0" fontId="14" fillId="0" borderId="0"/>
    <xf numFmtId="0" fontId="3" fillId="0" borderId="1"/>
    <xf numFmtId="0" fontId="3" fillId="0" borderId="1"/>
    <xf numFmtId="0" fontId="4" fillId="0" borderId="2"/>
    <xf numFmtId="0" fontId="4" fillId="0" borderId="2"/>
    <xf numFmtId="0" fontId="5" fillId="0" borderId="3"/>
    <xf numFmtId="0" fontId="5" fillId="0" borderId="3"/>
    <xf numFmtId="0" fontId="5" fillId="0" borderId="0"/>
    <xf numFmtId="0" fontId="5" fillId="0" borderId="0"/>
    <xf numFmtId="0" fontId="15" fillId="0" borderId="9"/>
    <xf numFmtId="0" fontId="15" fillId="0" borderId="9"/>
    <xf numFmtId="0" fontId="12" fillId="7" borderId="7"/>
    <xf numFmtId="0" fontId="12" fillId="7" borderId="7"/>
    <xf numFmtId="0" fontId="27" fillId="0" borderId="0"/>
    <xf numFmtId="166" fontId="1" fillId="0" borderId="0"/>
    <xf numFmtId="0" fontId="24" fillId="0" borderId="0"/>
    <xf numFmtId="0" fontId="1" fillId="0" borderId="0"/>
    <xf numFmtId="0" fontId="23" fillId="0" borderId="0"/>
    <xf numFmtId="0" fontId="23" fillId="0" borderId="0"/>
    <xf numFmtId="0" fontId="23" fillId="0" borderId="0"/>
    <xf numFmtId="0" fontId="18" fillId="0" borderId="0"/>
    <xf numFmtId="0" fontId="1" fillId="0" borderId="0"/>
    <xf numFmtId="0" fontId="1" fillId="0" borderId="0"/>
    <xf numFmtId="0" fontId="1" fillId="8" borderId="8"/>
    <xf numFmtId="0" fontId="1" fillId="0" borderId="0"/>
    <xf numFmtId="0" fontId="1" fillId="0" borderId="0"/>
    <xf numFmtId="0" fontId="18" fillId="0" borderId="0"/>
    <xf numFmtId="0" fontId="18" fillId="0" borderId="0"/>
    <xf numFmtId="0" fontId="23" fillId="0" borderId="0"/>
    <xf numFmtId="0" fontId="23" fillId="0" borderId="0"/>
    <xf numFmtId="0" fontId="23" fillId="0" borderId="0"/>
    <xf numFmtId="0" fontId="24" fillId="0" borderId="0"/>
    <xf numFmtId="0" fontId="1" fillId="0" borderId="0"/>
    <xf numFmtId="0" fontId="18" fillId="0" borderId="0"/>
    <xf numFmtId="0" fontId="29" fillId="0" borderId="0"/>
    <xf numFmtId="0" fontId="1" fillId="0" borderId="0"/>
    <xf numFmtId="0" fontId="18" fillId="0" borderId="0"/>
    <xf numFmtId="0" fontId="1" fillId="0" borderId="0"/>
    <xf numFmtId="0" fontId="1" fillId="8" borderId="8"/>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166" fontId="1" fillId="0" borderId="0"/>
    <xf numFmtId="166" fontId="1" fillId="0" borderId="0"/>
    <xf numFmtId="0" fontId="18" fillId="0" borderId="0"/>
    <xf numFmtId="0" fontId="18" fillId="0" borderId="0"/>
    <xf numFmtId="0" fontId="1" fillId="0" borderId="0"/>
  </cellStyleXfs>
  <cellXfs count="109">
    <xf numFmtId="0" fontId="0" fillId="0" borderId="0" xfId="0"/>
    <xf numFmtId="0" fontId="30" fillId="33" borderId="13" xfId="1" applyFont="1" applyFill="1" applyBorder="1" applyAlignment="1">
      <alignment horizontal="center" vertical="center" wrapText="1"/>
    </xf>
    <xf numFmtId="0" fontId="0" fillId="33" borderId="0" xfId="0" applyFill="1" applyAlignment="1">
      <alignment horizontal="center"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0" xfId="0" applyFont="1" applyBorder="1" applyAlignment="1">
      <alignment horizontal="center" vertical="center" wrapText="1"/>
    </xf>
    <xf numFmtId="0" fontId="31"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20" fillId="33" borderId="17"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35" borderId="22" xfId="0" applyFill="1" applyBorder="1" applyAlignment="1">
      <alignment horizontal="center" vertical="center" wrapText="1"/>
    </xf>
    <xf numFmtId="0" fontId="20" fillId="33" borderId="30" xfId="0" applyFont="1" applyFill="1" applyBorder="1" applyAlignment="1">
      <alignment horizontal="left" vertical="center" wrapText="1"/>
    </xf>
    <xf numFmtId="10" fontId="0" fillId="41" borderId="24" xfId="213" applyNumberFormat="1" applyFont="1" applyFill="1" applyBorder="1" applyAlignment="1">
      <alignment horizontal="center" vertical="center" wrapText="1"/>
    </xf>
    <xf numFmtId="0" fontId="20" fillId="33" borderId="32" xfId="0" applyFont="1" applyFill="1" applyBorder="1" applyAlignment="1">
      <alignment horizontal="left" vertical="center" wrapText="1"/>
    </xf>
    <xf numFmtId="0" fontId="0" fillId="36" borderId="24" xfId="0" applyFill="1" applyBorder="1" applyAlignment="1">
      <alignment horizontal="center" vertical="center" wrapText="1"/>
    </xf>
    <xf numFmtId="0" fontId="0" fillId="42" borderId="33" xfId="0" applyFill="1" applyBorder="1" applyAlignment="1">
      <alignment horizontal="center" vertical="center" wrapText="1"/>
    </xf>
    <xf numFmtId="0" fontId="20" fillId="33" borderId="31" xfId="0" applyFont="1" applyFill="1" applyBorder="1" applyAlignment="1">
      <alignment horizontal="left" vertical="center" wrapText="1"/>
    </xf>
    <xf numFmtId="0" fontId="0" fillId="43" borderId="32" xfId="0" applyFill="1" applyBorder="1" applyAlignment="1">
      <alignment vertical="center"/>
    </xf>
    <xf numFmtId="0" fontId="19" fillId="33" borderId="16" xfId="1" applyFill="1" applyBorder="1" applyAlignment="1" applyProtection="1">
      <alignment horizontal="center" vertical="center"/>
      <protection locked="0"/>
    </xf>
    <xf numFmtId="0" fontId="19" fillId="0" borderId="17" xfId="1" applyBorder="1" applyAlignment="1" applyProtection="1">
      <alignment horizontal="center" vertical="center"/>
      <protection locked="0"/>
    </xf>
    <xf numFmtId="49" fontId="0" fillId="0" borderId="0" xfId="0" applyNumberFormat="1"/>
    <xf numFmtId="49" fontId="0" fillId="0" borderId="0" xfId="0" applyNumberFormat="1" applyAlignment="1">
      <alignment horizontal="center" vertical="center"/>
    </xf>
    <xf numFmtId="49" fontId="15" fillId="38" borderId="34" xfId="0" applyNumberFormat="1" applyFont="1" applyFill="1" applyBorder="1" applyAlignment="1">
      <alignment horizontal="center" vertical="center"/>
    </xf>
    <xf numFmtId="49" fontId="15" fillId="40" borderId="21" xfId="0" applyNumberFormat="1" applyFont="1" applyFill="1" applyBorder="1" applyAlignment="1">
      <alignment horizontal="center" vertical="center"/>
    </xf>
    <xf numFmtId="49" fontId="0" fillId="43" borderId="17" xfId="0" applyNumberFormat="1" applyFill="1" applyBorder="1" applyAlignment="1" applyProtection="1">
      <alignment horizontal="center" vertical="center"/>
      <protection locked="0"/>
    </xf>
    <xf numFmtId="49" fontId="0" fillId="43" borderId="10" xfId="0" applyNumberFormat="1" applyFill="1" applyBorder="1" applyAlignment="1" applyProtection="1">
      <alignment horizontal="center" vertical="center"/>
      <protection locked="0"/>
    </xf>
    <xf numFmtId="49" fontId="0" fillId="43" borderId="0" xfId="0" applyNumberFormat="1" applyFill="1" applyProtection="1">
      <protection locked="0"/>
    </xf>
    <xf numFmtId="49" fontId="0" fillId="33" borderId="0" xfId="0" applyNumberFormat="1" applyFill="1" applyAlignment="1">
      <alignment horizontal="center" vertical="center"/>
    </xf>
    <xf numFmtId="49" fontId="15" fillId="39" borderId="20" xfId="0" applyNumberFormat="1" applyFont="1" applyFill="1" applyBorder="1" applyAlignment="1">
      <alignment horizontal="center" vertical="center"/>
    </xf>
    <xf numFmtId="49" fontId="0" fillId="43" borderId="30" xfId="0" applyNumberFormat="1" applyFill="1" applyBorder="1" applyAlignment="1" applyProtection="1">
      <alignment vertical="center"/>
      <protection locked="0"/>
    </xf>
    <xf numFmtId="49" fontId="0" fillId="43" borderId="30" xfId="0" applyNumberFormat="1" applyFill="1" applyBorder="1" applyAlignment="1" applyProtection="1">
      <alignment horizontal="center" vertical="center"/>
      <protection locked="0"/>
    </xf>
    <xf numFmtId="49" fontId="0" fillId="43" borderId="31" xfId="0" applyNumberFormat="1" applyFill="1" applyBorder="1" applyAlignment="1" applyProtection="1">
      <alignment vertical="center"/>
      <protection locked="0"/>
    </xf>
    <xf numFmtId="49" fontId="0" fillId="43" borderId="31" xfId="0" applyNumberFormat="1" applyFill="1" applyBorder="1" applyAlignment="1" applyProtection="1">
      <alignment horizontal="center" vertical="center"/>
      <protection locked="0"/>
    </xf>
    <xf numFmtId="49" fontId="15" fillId="0" borderId="10" xfId="0" applyNumberFormat="1" applyFont="1" applyBorder="1" applyAlignment="1">
      <alignment horizontal="center" vertical="center"/>
    </xf>
    <xf numFmtId="49" fontId="15" fillId="0" borderId="10" xfId="0" applyNumberFormat="1" applyFont="1" applyBorder="1" applyAlignment="1">
      <alignment horizontal="center" vertical="center" wrapText="1"/>
    </xf>
    <xf numFmtId="49" fontId="0" fillId="43" borderId="10" xfId="0" applyNumberFormat="1" applyFill="1" applyBorder="1" applyAlignment="1" applyProtection="1">
      <alignment vertical="center"/>
      <protection locked="0"/>
    </xf>
    <xf numFmtId="2" fontId="0" fillId="36" borderId="28" xfId="0" applyNumberFormat="1" applyFill="1" applyBorder="1" applyAlignment="1" applyProtection="1">
      <alignment horizontal="center" vertical="center" wrapText="1"/>
      <protection locked="0"/>
    </xf>
    <xf numFmtId="2" fontId="0" fillId="36" borderId="29" xfId="0" applyNumberFormat="1" applyFill="1" applyBorder="1" applyAlignment="1" applyProtection="1">
      <alignment horizontal="center" vertical="center" wrapText="1"/>
      <protection locked="0"/>
    </xf>
    <xf numFmtId="1" fontId="0" fillId="35" borderId="22" xfId="0" applyNumberFormat="1" applyFill="1" applyBorder="1" applyAlignment="1" applyProtection="1">
      <alignment horizontal="center" vertical="center" wrapText="1"/>
      <protection locked="0"/>
    </xf>
    <xf numFmtId="1" fontId="0" fillId="35" borderId="23" xfId="0" applyNumberFormat="1" applyFill="1" applyBorder="1" applyAlignment="1" applyProtection="1">
      <alignment horizontal="center" vertical="center" wrapText="1"/>
      <protection locked="0"/>
    </xf>
    <xf numFmtId="1" fontId="0" fillId="35" borderId="24" xfId="0" applyNumberFormat="1" applyFill="1" applyBorder="1" applyAlignment="1" applyProtection="1">
      <alignment horizontal="center" vertical="center" wrapText="1"/>
      <protection locked="0"/>
    </xf>
    <xf numFmtId="1" fontId="0" fillId="35" borderId="25" xfId="0" applyNumberFormat="1" applyFill="1" applyBorder="1" applyAlignment="1" applyProtection="1">
      <alignment horizontal="center" vertical="center" wrapText="1"/>
      <protection locked="0"/>
    </xf>
    <xf numFmtId="10" fontId="0" fillId="41" borderId="26" xfId="213" applyNumberFormat="1" applyFont="1" applyFill="1" applyBorder="1" applyAlignment="1">
      <alignment horizontal="center" vertical="center" wrapText="1"/>
    </xf>
    <xf numFmtId="0" fontId="19" fillId="33" borderId="0" xfId="1" applyFill="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7" xfId="0" applyFont="1" applyBorder="1" applyAlignment="1">
      <alignment horizontal="center" vertical="center" wrapText="1"/>
    </xf>
    <xf numFmtId="0" fontId="15" fillId="0" borderId="0" xfId="0" applyFont="1" applyAlignment="1">
      <alignment horizontal="center" vertical="center" wrapText="1"/>
    </xf>
    <xf numFmtId="49" fontId="0" fillId="43" borderId="31" xfId="0" applyNumberFormat="1" applyFill="1" applyBorder="1" applyAlignment="1" applyProtection="1">
      <alignment vertical="center" wrapText="1"/>
      <protection locked="0"/>
    </xf>
    <xf numFmtId="164" fontId="32" fillId="0" borderId="17" xfId="0" applyNumberFormat="1" applyFont="1" applyBorder="1" applyAlignment="1">
      <alignment horizontal="center" vertical="center" wrapText="1"/>
    </xf>
    <xf numFmtId="164" fontId="32" fillId="0" borderId="10" xfId="0" applyNumberFormat="1" applyFont="1" applyBorder="1" applyAlignment="1">
      <alignment horizontal="center" vertical="center" wrapText="1"/>
    </xf>
    <xf numFmtId="164" fontId="0" fillId="41" borderId="26" xfId="213" applyNumberFormat="1" applyFont="1" applyFill="1" applyBorder="1" applyAlignment="1">
      <alignment horizontal="center" vertical="center" wrapText="1"/>
    </xf>
    <xf numFmtId="164" fontId="15" fillId="0" borderId="17" xfId="0" applyNumberFormat="1" applyFont="1" applyBorder="1" applyAlignment="1">
      <alignment horizontal="center" vertical="center" wrapText="1"/>
    </xf>
    <xf numFmtId="164" fontId="0" fillId="36" borderId="28" xfId="0" applyNumberFormat="1" applyFill="1" applyBorder="1" applyAlignment="1" applyProtection="1">
      <alignment horizontal="center" vertical="center" wrapText="1"/>
      <protection locked="0"/>
    </xf>
    <xf numFmtId="164" fontId="0" fillId="36" borderId="29" xfId="0" applyNumberFormat="1" applyFill="1" applyBorder="1" applyAlignment="1" applyProtection="1">
      <alignment horizontal="center" vertical="center" wrapText="1"/>
      <protection locked="0"/>
    </xf>
    <xf numFmtId="164" fontId="0" fillId="33" borderId="0" xfId="0" applyNumberFormat="1" applyFill="1" applyAlignment="1">
      <alignment horizontal="center" vertical="center" wrapText="1"/>
    </xf>
    <xf numFmtId="164" fontId="33" fillId="0" borderId="20" xfId="0" applyNumberFormat="1" applyFont="1" applyBorder="1" applyAlignment="1">
      <alignment horizontal="center" vertical="center" wrapText="1"/>
    </xf>
    <xf numFmtId="164" fontId="0" fillId="36" borderId="22" xfId="0" applyNumberFormat="1" applyFill="1" applyBorder="1" applyAlignment="1" applyProtection="1">
      <alignment horizontal="center" vertical="center" wrapText="1"/>
      <protection locked="0"/>
    </xf>
    <xf numFmtId="164" fontId="0" fillId="36" borderId="23" xfId="0" applyNumberFormat="1" applyFill="1" applyBorder="1" applyAlignment="1" applyProtection="1">
      <alignment horizontal="center" vertical="center" wrapText="1"/>
      <protection locked="0"/>
    </xf>
    <xf numFmtId="164" fontId="0" fillId="36" borderId="26" xfId="0" applyNumberFormat="1" applyFill="1" applyBorder="1" applyAlignment="1" applyProtection="1">
      <alignment horizontal="center" vertical="center" wrapText="1"/>
      <protection locked="0"/>
    </xf>
    <xf numFmtId="164" fontId="0" fillId="36" borderId="27" xfId="0" applyNumberForma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1" fontId="0" fillId="35" borderId="23" xfId="0" quotePrefix="1" applyNumberFormat="1" applyFill="1" applyBorder="1" applyAlignment="1" applyProtection="1">
      <alignment horizontal="center" vertical="center" wrapText="1"/>
      <protection locked="0"/>
    </xf>
    <xf numFmtId="164" fontId="0" fillId="35" borderId="24" xfId="0" applyNumberFormat="1" applyFill="1" applyBorder="1" applyAlignment="1" applyProtection="1">
      <alignment horizontal="center" vertical="center" wrapText="1"/>
      <protection locked="0"/>
    </xf>
    <xf numFmtId="164" fontId="0" fillId="35" borderId="25" xfId="0" applyNumberFormat="1" applyFill="1" applyBorder="1" applyAlignment="1" applyProtection="1">
      <alignment horizontal="center" vertical="center" wrapText="1"/>
      <protection locked="0"/>
    </xf>
    <xf numFmtId="0" fontId="0" fillId="33" borderId="0" xfId="0" applyFill="1" applyAlignment="1">
      <alignment horizontal="center" vertical="center"/>
    </xf>
    <xf numFmtId="0" fontId="0" fillId="33" borderId="14" xfId="0" applyFill="1" applyBorder="1" applyAlignment="1">
      <alignment horizontal="center" vertical="center"/>
    </xf>
    <xf numFmtId="0" fontId="0" fillId="33" borderId="12" xfId="0" applyFill="1" applyBorder="1" applyAlignment="1">
      <alignment horizontal="center" vertical="center"/>
    </xf>
    <xf numFmtId="0" fontId="0" fillId="33" borderId="20" xfId="0" applyFill="1" applyBorder="1" applyAlignment="1">
      <alignment horizontal="center" vertical="center"/>
    </xf>
    <xf numFmtId="0" fontId="19" fillId="33" borderId="15" xfId="1" applyFill="1" applyBorder="1" applyAlignment="1" applyProtection="1">
      <alignment horizontal="center" vertical="center"/>
      <protection locked="0"/>
    </xf>
    <xf numFmtId="0" fontId="19" fillId="33" borderId="10" xfId="1" applyFill="1" applyBorder="1" applyAlignment="1" applyProtection="1">
      <alignment horizontal="center" vertical="center"/>
      <protection locked="0"/>
    </xf>
    <xf numFmtId="0" fontId="36" fillId="0" borderId="0" xfId="0" applyFont="1" applyAlignment="1">
      <alignment horizontal="center" vertical="center"/>
    </xf>
    <xf numFmtId="0" fontId="0" fillId="41" borderId="26" xfId="213" applyFont="1" applyFill="1" applyBorder="1" applyAlignment="1">
      <alignment horizontal="center" vertical="center" wrapText="1"/>
    </xf>
    <xf numFmtId="0" fontId="34" fillId="37" borderId="20" xfId="0" applyFont="1" applyFill="1" applyBorder="1" applyAlignment="1">
      <alignment horizontal="center" vertical="center"/>
    </xf>
    <xf numFmtId="0" fontId="0" fillId="0" borderId="11" xfId="0" applyBorder="1" applyAlignment="1"/>
    <xf numFmtId="0" fontId="0" fillId="0" borderId="12" xfId="0" applyBorder="1" applyAlignment="1"/>
    <xf numFmtId="0" fontId="15" fillId="33" borderId="10" xfId="0" applyFont="1" applyFill="1" applyBorder="1" applyAlignment="1">
      <alignment horizontal="center" vertical="center"/>
    </xf>
    <xf numFmtId="0" fontId="0" fillId="0" borderId="16" xfId="0" applyBorder="1" applyAlignment="1"/>
    <xf numFmtId="0" fontId="0" fillId="0" borderId="17" xfId="0" applyBorder="1" applyAlignment="1"/>
    <xf numFmtId="0" fontId="20" fillId="0" borderId="10" xfId="0" applyFont="1" applyBorder="1" applyAlignment="1">
      <alignment horizontal="center" vertical="center" wrapText="1"/>
    </xf>
    <xf numFmtId="49" fontId="15" fillId="0" borderId="10" xfId="0" applyNumberFormat="1" applyFont="1" applyBorder="1" applyAlignment="1">
      <alignment horizontal="center" vertical="center" wrapText="1"/>
    </xf>
    <xf numFmtId="49" fontId="15" fillId="36" borderId="10" xfId="0" applyNumberFormat="1" applyFont="1" applyFill="1" applyBorder="1" applyAlignment="1">
      <alignment horizontal="center" vertical="center"/>
    </xf>
    <xf numFmtId="0" fontId="0" fillId="0" borderId="18" xfId="0" applyBorder="1" applyAlignment="1"/>
    <xf numFmtId="0" fontId="0" fillId="0" borderId="19" xfId="0" applyBorder="1" applyAlignment="1"/>
    <xf numFmtId="49" fontId="15" fillId="0" borderId="10" xfId="0" applyNumberFormat="1" applyFont="1" applyBorder="1" applyAlignment="1">
      <alignment horizontal="center" vertical="center"/>
    </xf>
    <xf numFmtId="49" fontId="15" fillId="0" borderId="30" xfId="0" applyNumberFormat="1" applyFont="1" applyBorder="1" applyAlignment="1">
      <alignment horizontal="center" vertical="center"/>
    </xf>
    <xf numFmtId="0" fontId="0" fillId="0" borderId="35" xfId="0" applyBorder="1" applyAlignment="1"/>
    <xf numFmtId="49" fontId="15" fillId="34" borderId="10" xfId="0" applyNumberFormat="1" applyFont="1" applyFill="1" applyBorder="1" applyAlignment="1">
      <alignment horizontal="center" vertical="center"/>
    </xf>
    <xf numFmtId="49" fontId="17" fillId="0" borderId="19" xfId="0" applyNumberFormat="1" applyFont="1" applyBorder="1" applyAlignment="1">
      <alignment horizontal="right" vertical="center" wrapText="1"/>
    </xf>
    <xf numFmtId="0" fontId="0" fillId="0" borderId="15" xfId="0" applyBorder="1" applyAlignment="1"/>
    <xf numFmtId="49" fontId="17" fillId="0" borderId="12" xfId="0" applyNumberFormat="1" applyFont="1" applyBorder="1" applyAlignment="1">
      <alignment horizontal="right" vertical="center" wrapText="1"/>
    </xf>
    <xf numFmtId="0" fontId="0" fillId="0" borderId="14" xfId="0" applyBorder="1" applyAlignment="1"/>
    <xf numFmtId="49" fontId="15" fillId="36" borderId="20" xfId="0" applyNumberFormat="1" applyFont="1" applyFill="1" applyBorder="1" applyAlignment="1">
      <alignment horizontal="center" vertical="center"/>
    </xf>
    <xf numFmtId="49" fontId="15" fillId="0" borderId="30" xfId="0" applyNumberFormat="1" applyFont="1" applyBorder="1" applyAlignment="1">
      <alignment horizontal="center" vertical="center" wrapText="1"/>
    </xf>
    <xf numFmtId="49" fontId="0" fillId="35" borderId="10" xfId="0" applyNumberFormat="1" applyFill="1" applyBorder="1" applyAlignment="1">
      <alignment horizontal="center" vertical="center" wrapText="1"/>
    </xf>
    <xf numFmtId="164" fontId="15" fillId="0" borderId="17" xfId="0" applyNumberFormat="1" applyFont="1" applyBorder="1" applyAlignment="1">
      <alignment horizontal="center" vertical="center" wrapText="1"/>
    </xf>
    <xf numFmtId="164" fontId="15" fillId="34" borderId="10" xfId="0" applyNumberFormat="1" applyFont="1" applyFill="1" applyBorder="1" applyAlignment="1">
      <alignment horizontal="center" vertical="center" wrapText="1"/>
    </xf>
    <xf numFmtId="0" fontId="31" fillId="38" borderId="10" xfId="0" applyFont="1" applyFill="1" applyBorder="1" applyAlignment="1">
      <alignment horizontal="center" vertical="center" wrapText="1"/>
    </xf>
    <xf numFmtId="0" fontId="15" fillId="34" borderId="10" xfId="0" applyFont="1" applyFill="1" applyBorder="1" applyAlignment="1">
      <alignment horizontal="center" vertical="center" wrapText="1"/>
    </xf>
    <xf numFmtId="0" fontId="15" fillId="0" borderId="10" xfId="0" applyFont="1" applyBorder="1" applyAlignment="1">
      <alignment horizontal="center" vertical="center" wrapText="1"/>
    </xf>
    <xf numFmtId="164" fontId="15" fillId="0" borderId="10"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31" fillId="38" borderId="10" xfId="0" applyNumberFormat="1" applyFont="1" applyFill="1" applyBorder="1" applyAlignment="1">
      <alignment horizontal="center" vertical="center" wrapText="1"/>
    </xf>
  </cellXfs>
  <cellStyles count="214">
    <cellStyle name="20 % - Accent1 2" xfId="46" xr:uid="{00000000-0005-0000-0000-00004F000000}"/>
    <cellStyle name="20 % - Accent1 3" xfId="47" xr:uid="{00000000-0005-0000-0000-000050000000}"/>
    <cellStyle name="20 % - Accent2 2" xfId="48" xr:uid="{00000000-0005-0000-0000-000051000000}"/>
    <cellStyle name="20 % - Accent2 3" xfId="49" xr:uid="{00000000-0005-0000-0000-000052000000}"/>
    <cellStyle name="20 % - Accent3 2" xfId="50" xr:uid="{00000000-0005-0000-0000-000053000000}"/>
    <cellStyle name="20 % - Accent3 3" xfId="51" xr:uid="{00000000-0005-0000-0000-000054000000}"/>
    <cellStyle name="20 % - Accent4 2" xfId="52" xr:uid="{00000000-0005-0000-0000-000055000000}"/>
    <cellStyle name="20 % - Accent4 3" xfId="53" xr:uid="{00000000-0005-0000-0000-000056000000}"/>
    <cellStyle name="20 % - Accent5 2" xfId="54" xr:uid="{00000000-0005-0000-0000-000057000000}"/>
    <cellStyle name="20 % - Accent5 3" xfId="55" xr:uid="{00000000-0005-0000-0000-000058000000}"/>
    <cellStyle name="20 % - Accent6 2" xfId="56" xr:uid="{00000000-0005-0000-0000-000059000000}"/>
    <cellStyle name="20 % - Accent6 3" xfId="57" xr:uid="{00000000-0005-0000-0000-00005A000000}"/>
    <cellStyle name="40 % - Accent1 2" xfId="58" xr:uid="{00000000-0005-0000-0000-00005B000000}"/>
    <cellStyle name="40 % - Accent1 3" xfId="59" xr:uid="{00000000-0005-0000-0000-00005C000000}"/>
    <cellStyle name="40 % - Accent2 2" xfId="60" xr:uid="{00000000-0005-0000-0000-00005D000000}"/>
    <cellStyle name="40 % - Accent2 3" xfId="61" xr:uid="{00000000-0005-0000-0000-00005E000000}"/>
    <cellStyle name="40 % - Accent3 2" xfId="62" xr:uid="{00000000-0005-0000-0000-00005F000000}"/>
    <cellStyle name="40 % - Accent3 3" xfId="63" xr:uid="{00000000-0005-0000-0000-000060000000}"/>
    <cellStyle name="40 % - Accent4 2" xfId="64" xr:uid="{00000000-0005-0000-0000-000061000000}"/>
    <cellStyle name="40 % - Accent4 3" xfId="65" xr:uid="{00000000-0005-0000-0000-000062000000}"/>
    <cellStyle name="40 % - Accent5 2" xfId="66" xr:uid="{00000000-0005-0000-0000-000063000000}"/>
    <cellStyle name="40 % - Accent5 3" xfId="67" xr:uid="{00000000-0005-0000-0000-000064000000}"/>
    <cellStyle name="40 % - Accent6 2" xfId="68" xr:uid="{00000000-0005-0000-0000-000065000000}"/>
    <cellStyle name="40 % - Accent6 3" xfId="69" xr:uid="{00000000-0005-0000-0000-000066000000}"/>
    <cellStyle name="60 % - Accent1 2" xfId="70" xr:uid="{00000000-0005-0000-0000-000067000000}"/>
    <cellStyle name="60 % - Accent1 3" xfId="71" xr:uid="{00000000-0005-0000-0000-000068000000}"/>
    <cellStyle name="60 % - Accent1 4" xfId="5" xr:uid="{00000000-0005-0000-0000-000026000000}"/>
    <cellStyle name="60 % - Accent2 2" xfId="72" xr:uid="{00000000-0005-0000-0000-000069000000}"/>
    <cellStyle name="60 % - Accent2 3" xfId="73" xr:uid="{00000000-0005-0000-0000-00006A000000}"/>
    <cellStyle name="60 % - Accent2 4" xfId="6" xr:uid="{00000000-0005-0000-0000-000027000000}"/>
    <cellStyle name="60 % - Accent3 2" xfId="74" xr:uid="{00000000-0005-0000-0000-00006B000000}"/>
    <cellStyle name="60 % - Accent3 3" xfId="75" xr:uid="{00000000-0005-0000-0000-00006C000000}"/>
    <cellStyle name="60 % - Accent3 4" xfId="7" xr:uid="{00000000-0005-0000-0000-000028000000}"/>
    <cellStyle name="60 % - Accent4 2" xfId="76" xr:uid="{00000000-0005-0000-0000-00006D000000}"/>
    <cellStyle name="60 % - Accent4 3" xfId="77" xr:uid="{00000000-0005-0000-0000-00006E000000}"/>
    <cellStyle name="60 % - Accent4 4" xfId="8" xr:uid="{00000000-0005-0000-0000-000029000000}"/>
    <cellStyle name="60 % - Accent5 2" xfId="78" xr:uid="{00000000-0005-0000-0000-00006F000000}"/>
    <cellStyle name="60 % - Accent5 3" xfId="79" xr:uid="{00000000-0005-0000-0000-000070000000}"/>
    <cellStyle name="60 % - Accent5 4" xfId="9" xr:uid="{00000000-0005-0000-0000-00002A000000}"/>
    <cellStyle name="60 % - Accent6 2" xfId="80" xr:uid="{00000000-0005-0000-0000-000071000000}"/>
    <cellStyle name="60 % - Accent6 3" xfId="81" xr:uid="{00000000-0005-0000-0000-000072000000}"/>
    <cellStyle name="60 % - Accent6 4" xfId="10" xr:uid="{00000000-0005-0000-0000-00002B000000}"/>
    <cellStyle name="Accent1 2" xfId="82" xr:uid="{00000000-0005-0000-0000-000073000000}"/>
    <cellStyle name="Accent1 3" xfId="83" xr:uid="{00000000-0005-0000-0000-000074000000}"/>
    <cellStyle name="Accent2 2" xfId="84" xr:uid="{00000000-0005-0000-0000-000075000000}"/>
    <cellStyle name="Accent2 3" xfId="85" xr:uid="{00000000-0005-0000-0000-000076000000}"/>
    <cellStyle name="Accent3 2" xfId="86" xr:uid="{00000000-0005-0000-0000-000077000000}"/>
    <cellStyle name="Accent3 3" xfId="87" xr:uid="{00000000-0005-0000-0000-000078000000}"/>
    <cellStyle name="Accent4 2" xfId="88" xr:uid="{00000000-0005-0000-0000-000079000000}"/>
    <cellStyle name="Accent4 3" xfId="89" xr:uid="{00000000-0005-0000-0000-00007A000000}"/>
    <cellStyle name="Accent5 2" xfId="90" xr:uid="{00000000-0005-0000-0000-00007B000000}"/>
    <cellStyle name="Accent5 3" xfId="91" xr:uid="{00000000-0005-0000-0000-00007C000000}"/>
    <cellStyle name="Accent6 2" xfId="92" xr:uid="{00000000-0005-0000-0000-00007D000000}"/>
    <cellStyle name="Accent6 3" xfId="93" xr:uid="{00000000-0005-0000-0000-00007E000000}"/>
    <cellStyle name="Avertissement 2" xfId="94" xr:uid="{00000000-0005-0000-0000-00007F000000}"/>
    <cellStyle name="Avertissement 3" xfId="95" xr:uid="{00000000-0005-0000-0000-000080000000}"/>
    <cellStyle name="Calcul 2" xfId="96" xr:uid="{00000000-0005-0000-0000-000081000000}"/>
    <cellStyle name="Calcul 3" xfId="97" xr:uid="{00000000-0005-0000-0000-000082000000}"/>
    <cellStyle name="Cellule liée 2" xfId="98" xr:uid="{00000000-0005-0000-0000-000083000000}"/>
    <cellStyle name="Cellule liée 3" xfId="99" xr:uid="{00000000-0005-0000-0000-000084000000}"/>
    <cellStyle name="Commentaire 2" xfId="100" xr:uid="{00000000-0005-0000-0000-000085000000}"/>
    <cellStyle name="Commentaire 2 2" xfId="186" xr:uid="{00000000-0005-0000-0000-0000DB000000}"/>
    <cellStyle name="Commentaire 3" xfId="201" xr:uid="{00000000-0005-0000-0000-0000EA000000}"/>
    <cellStyle name="Entrée 2" xfId="101" xr:uid="{00000000-0005-0000-0000-000086000000}"/>
    <cellStyle name="Entrée 3" xfId="102" xr:uid="{00000000-0005-0000-0000-000087000000}"/>
    <cellStyle name="Excel Built-in Normal" xfId="103" xr:uid="{00000000-0005-0000-0000-000088000000}"/>
    <cellStyle name="Excel Built-in Normal 2" xfId="104" xr:uid="{00000000-0005-0000-0000-000089000000}"/>
    <cellStyle name="Hyperlink" xfId="105" xr:uid="{00000000-0005-0000-0000-00008A000000}"/>
    <cellStyle name="Hyperlink 2" xfId="106" xr:uid="{00000000-0005-0000-0000-00008B000000}"/>
    <cellStyle name="Hyperlink 2 2" xfId="107" xr:uid="{00000000-0005-0000-0000-00008C000000}"/>
    <cellStyle name="Hyperlink 3" xfId="108" xr:uid="{00000000-0005-0000-0000-00008D000000}"/>
    <cellStyle name="Hyperlink 3 2" xfId="109" xr:uid="{00000000-0005-0000-0000-00008E000000}"/>
    <cellStyle name="Hyperlink 3 2 2" xfId="110" xr:uid="{00000000-0005-0000-0000-00008F000000}"/>
    <cellStyle name="Hyperlink 3 3" xfId="111" xr:uid="{00000000-0005-0000-0000-000090000000}"/>
    <cellStyle name="Hyperlink 4" xfId="112" xr:uid="{00000000-0005-0000-0000-000091000000}"/>
    <cellStyle name="Hyperlink 4 2" xfId="113" xr:uid="{00000000-0005-0000-0000-000092000000}"/>
    <cellStyle name="Hyperlink 5" xfId="176" xr:uid="{00000000-0005-0000-0000-0000D1000000}"/>
    <cellStyle name="Insatisfaisant 2" xfId="114" xr:uid="{00000000-0005-0000-0000-000093000000}"/>
    <cellStyle name="Insatisfaisant 3" xfId="115" xr:uid="{00000000-0005-0000-0000-000094000000}"/>
    <cellStyle name="Lien hypertexte" xfId="1" builtinId="8"/>
    <cellStyle name="Lien hypertexte 2" xfId="116" xr:uid="{00000000-0005-0000-0000-000095000000}"/>
    <cellStyle name="Milliers 2" xfId="177" xr:uid="{00000000-0005-0000-0000-0000D2000000}"/>
    <cellStyle name="Milliers 2 2" xfId="210" xr:uid="{00000000-0005-0000-0000-0000F3000000}"/>
    <cellStyle name="Milliers 3" xfId="209" xr:uid="{00000000-0005-0000-0000-0000F2000000}"/>
    <cellStyle name="Milliers 4" xfId="2" xr:uid="{00000000-0005-0000-0000-000023000000}"/>
    <cellStyle name="Neutre 2" xfId="117" xr:uid="{00000000-0005-0000-0000-000096000000}"/>
    <cellStyle name="Neutre 3" xfId="118" xr:uid="{00000000-0005-0000-0000-000097000000}"/>
    <cellStyle name="Neutre 4" xfId="4" xr:uid="{00000000-0005-0000-0000-000025000000}"/>
    <cellStyle name="Normal" xfId="0" builtinId="0"/>
    <cellStyle name="Normal 10" xfId="27" xr:uid="{00000000-0005-0000-0000-00003C000000}"/>
    <cellStyle name="Normal 10 2" xfId="119" xr:uid="{00000000-0005-0000-0000-000098000000}"/>
    <cellStyle name="Normal 11" xfId="16" xr:uid="{00000000-0005-0000-0000-000031000000}"/>
    <cellStyle name="Normal 11 2" xfId="30" xr:uid="{00000000-0005-0000-0000-00003F000000}"/>
    <cellStyle name="Normal 11 2 2" xfId="43" xr:uid="{00000000-0005-0000-0000-00004C000000}"/>
    <cellStyle name="Normal 11 3" xfId="40" xr:uid="{00000000-0005-0000-0000-000049000000}"/>
    <cellStyle name="Normal 11 3 2" xfId="44" xr:uid="{00000000-0005-0000-0000-00004D000000}"/>
    <cellStyle name="Normal 11 4" xfId="41" xr:uid="{00000000-0005-0000-0000-00004A000000}"/>
    <cellStyle name="Normal 11 4 2" xfId="45" xr:uid="{00000000-0005-0000-0000-00004E000000}"/>
    <cellStyle name="Normal 11 5" xfId="42" xr:uid="{00000000-0005-0000-0000-00004B000000}"/>
    <cellStyle name="Normal 11 5 2" xfId="120" xr:uid="{00000000-0005-0000-0000-000099000000}"/>
    <cellStyle name="Normal 11 5 3" xfId="178" xr:uid="{00000000-0005-0000-0000-0000D3000000}"/>
    <cellStyle name="Normal 11 5 4" xfId="194" xr:uid="{00000000-0005-0000-0000-0000E3000000}"/>
    <cellStyle name="Normal 12" xfId="121" xr:uid="{00000000-0005-0000-0000-00009A000000}"/>
    <cellStyle name="Normal 13" xfId="122" xr:uid="{00000000-0005-0000-0000-00009B000000}"/>
    <cellStyle name="Normal 14" xfId="123" xr:uid="{00000000-0005-0000-0000-00009C000000}"/>
    <cellStyle name="Normal 15" xfId="124" xr:uid="{00000000-0005-0000-0000-00009D000000}"/>
    <cellStyle name="Normal 16" xfId="125" xr:uid="{00000000-0005-0000-0000-00009E000000}"/>
    <cellStyle name="Normal 16 2" xfId="126" xr:uid="{00000000-0005-0000-0000-00009F000000}"/>
    <cellStyle name="Normal 16 2 2" xfId="127" xr:uid="{00000000-0005-0000-0000-0000A0000000}"/>
    <cellStyle name="Normal 16 3" xfId="128" xr:uid="{00000000-0005-0000-0000-0000A1000000}"/>
    <cellStyle name="Normal 17" xfId="129" xr:uid="{00000000-0005-0000-0000-0000A2000000}"/>
    <cellStyle name="Normal 17 2" xfId="130" xr:uid="{00000000-0005-0000-0000-0000A3000000}"/>
    <cellStyle name="Normal 17 2 2" xfId="131" xr:uid="{00000000-0005-0000-0000-0000A4000000}"/>
    <cellStyle name="Normal 17 2 2 2" xfId="132" xr:uid="{00000000-0005-0000-0000-0000A5000000}"/>
    <cellStyle name="Normal 17 2 2 3" xfId="133" xr:uid="{00000000-0005-0000-0000-0000A6000000}"/>
    <cellStyle name="Normal 17 2 2 4" xfId="134" xr:uid="{00000000-0005-0000-0000-0000A7000000}"/>
    <cellStyle name="Normal 17 2 2 4 2" xfId="135" xr:uid="{00000000-0005-0000-0000-0000A8000000}"/>
    <cellStyle name="Normal 17 3" xfId="136" xr:uid="{00000000-0005-0000-0000-0000A9000000}"/>
    <cellStyle name="Normal 17 3 2" xfId="137" xr:uid="{00000000-0005-0000-0000-0000AA000000}"/>
    <cellStyle name="Normal 17 3 3" xfId="138" xr:uid="{00000000-0005-0000-0000-0000AB000000}"/>
    <cellStyle name="Normal 17 3 4" xfId="139" xr:uid="{00000000-0005-0000-0000-0000AC000000}"/>
    <cellStyle name="Normal 17 3 4 2" xfId="140" xr:uid="{00000000-0005-0000-0000-0000AD000000}"/>
    <cellStyle name="Normal 17 4" xfId="141" xr:uid="{00000000-0005-0000-0000-0000AE000000}"/>
    <cellStyle name="Normal 17 4 2" xfId="142" xr:uid="{00000000-0005-0000-0000-0000AF000000}"/>
    <cellStyle name="Normal 17 4 3" xfId="143" xr:uid="{00000000-0005-0000-0000-0000B0000000}"/>
    <cellStyle name="Normal 18" xfId="144" xr:uid="{00000000-0005-0000-0000-0000B1000000}"/>
    <cellStyle name="Normal 19" xfId="183" xr:uid="{00000000-0005-0000-0000-0000D8000000}"/>
    <cellStyle name="Normal 19 2" xfId="190" xr:uid="{00000000-0005-0000-0000-0000DF000000}"/>
    <cellStyle name="Normal 2" xfId="3" xr:uid="{00000000-0005-0000-0000-000024000000}"/>
    <cellStyle name="Normal 2 2" xfId="18" xr:uid="{00000000-0005-0000-0000-000033000000}"/>
    <cellStyle name="Normal 2 2 2" xfId="31" xr:uid="{00000000-0005-0000-0000-000040000000}"/>
    <cellStyle name="Normal 2 3" xfId="17" xr:uid="{00000000-0005-0000-0000-000032000000}"/>
    <cellStyle name="Normal 2 3 2" xfId="32" xr:uid="{00000000-0005-0000-0000-000041000000}"/>
    <cellStyle name="Normal 2 4" xfId="33" xr:uid="{00000000-0005-0000-0000-000042000000}"/>
    <cellStyle name="Normal 2 5" xfId="29" xr:uid="{00000000-0005-0000-0000-00003E000000}"/>
    <cellStyle name="Normal 2 6" xfId="179" xr:uid="{00000000-0005-0000-0000-0000D4000000}"/>
    <cellStyle name="Normal 2 6 2" xfId="182" xr:uid="{00000000-0005-0000-0000-0000D7000000}"/>
    <cellStyle name="Normal 2 6 3" xfId="195" xr:uid="{00000000-0005-0000-0000-0000E4000000}"/>
    <cellStyle name="Normal 2 7" xfId="191" xr:uid="{00000000-0005-0000-0000-0000E0000000}"/>
    <cellStyle name="Normal 2 8" xfId="11" xr:uid="{00000000-0005-0000-0000-00002C000000}"/>
    <cellStyle name="Normal 2_Synthèse_" xfId="26" xr:uid="{00000000-0005-0000-0000-00003B000000}"/>
    <cellStyle name="Normal 20" xfId="202" xr:uid="{00000000-0005-0000-0000-0000EB000000}"/>
    <cellStyle name="Normal 20 2" xfId="205" xr:uid="{00000000-0005-0000-0000-0000EE000000}"/>
    <cellStyle name="Normal 21" xfId="206" xr:uid="{00000000-0005-0000-0000-0000EF000000}"/>
    <cellStyle name="Normal 21 2" xfId="211" xr:uid="{00000000-0005-0000-0000-0000F4000000}"/>
    <cellStyle name="Normal 3" xfId="12" xr:uid="{00000000-0005-0000-0000-00002D000000}"/>
    <cellStyle name="Normal 3 2" xfId="19" xr:uid="{00000000-0005-0000-0000-000034000000}"/>
    <cellStyle name="Normal 3 2 2" xfId="34" xr:uid="{00000000-0005-0000-0000-000043000000}"/>
    <cellStyle name="Normal 3 2 3" xfId="187" xr:uid="{00000000-0005-0000-0000-0000DC000000}"/>
    <cellStyle name="Normal 3 3" xfId="14" xr:uid="{00000000-0005-0000-0000-00002F000000}"/>
    <cellStyle name="Normal 3 4" xfId="145" xr:uid="{00000000-0005-0000-0000-0000B2000000}"/>
    <cellStyle name="Normal 3 5" xfId="180" xr:uid="{00000000-0005-0000-0000-0000D5000000}"/>
    <cellStyle name="Normal 3 6" xfId="184" xr:uid="{00000000-0005-0000-0000-0000D9000000}"/>
    <cellStyle name="Normal 3 7" xfId="192" xr:uid="{00000000-0005-0000-0000-0000E1000000}"/>
    <cellStyle name="Normal 4" xfId="13" xr:uid="{00000000-0005-0000-0000-00002E000000}"/>
    <cellStyle name="Normal 4 2" xfId="20" xr:uid="{00000000-0005-0000-0000-000035000000}"/>
    <cellStyle name="Normal 4 2 2" xfId="35" xr:uid="{00000000-0005-0000-0000-000044000000}"/>
    <cellStyle name="Normal 4 2 3" xfId="200" xr:uid="{00000000-0005-0000-0000-0000E9000000}"/>
    <cellStyle name="Normal 4 3" xfId="15" xr:uid="{00000000-0005-0000-0000-000030000000}"/>
    <cellStyle name="Normal 4 4" xfId="146" xr:uid="{00000000-0005-0000-0000-0000B3000000}"/>
    <cellStyle name="Normal 4 5" xfId="181" xr:uid="{00000000-0005-0000-0000-0000D6000000}"/>
    <cellStyle name="Normal 4 6" xfId="193" xr:uid="{00000000-0005-0000-0000-0000E2000000}"/>
    <cellStyle name="Normal 4 7" xfId="197" xr:uid="{00000000-0005-0000-0000-0000E6000000}"/>
    <cellStyle name="Normal 5" xfId="21" xr:uid="{00000000-0005-0000-0000-000036000000}"/>
    <cellStyle name="Normal 5 2" xfId="36" xr:uid="{00000000-0005-0000-0000-000045000000}"/>
    <cellStyle name="Normal 5 3" xfId="147" xr:uid="{00000000-0005-0000-0000-0000B4000000}"/>
    <cellStyle name="Normal 6" xfId="22" xr:uid="{00000000-0005-0000-0000-000037000000}"/>
    <cellStyle name="Normal 6 2" xfId="37" xr:uid="{00000000-0005-0000-0000-000046000000}"/>
    <cellStyle name="Normal 6 3" xfId="148" xr:uid="{00000000-0005-0000-0000-0000B5000000}"/>
    <cellStyle name="Normal 6 4" xfId="196" xr:uid="{00000000-0005-0000-0000-0000E5000000}"/>
    <cellStyle name="Normal 6 4 2" xfId="203" xr:uid="{00000000-0005-0000-0000-0000EC000000}"/>
    <cellStyle name="Normal 7" xfId="23" xr:uid="{00000000-0005-0000-0000-000038000000}"/>
    <cellStyle name="Normal 7 2" xfId="38" xr:uid="{00000000-0005-0000-0000-000047000000}"/>
    <cellStyle name="Normal 7 3" xfId="149" xr:uid="{00000000-0005-0000-0000-0000B6000000}"/>
    <cellStyle name="Normal 8" xfId="24" xr:uid="{00000000-0005-0000-0000-000039000000}"/>
    <cellStyle name="Normal 8 2" xfId="39" xr:uid="{00000000-0005-0000-0000-000048000000}"/>
    <cellStyle name="Normal 8 3" xfId="150" xr:uid="{00000000-0005-0000-0000-0000B7000000}"/>
    <cellStyle name="Normal 9" xfId="25" xr:uid="{00000000-0005-0000-0000-00003A000000}"/>
    <cellStyle name="Normal 9 2" xfId="151" xr:uid="{00000000-0005-0000-0000-0000B8000000}"/>
    <cellStyle name="Pourcentage" xfId="213" builtinId="5"/>
    <cellStyle name="Pourcentage 2" xfId="152" xr:uid="{00000000-0005-0000-0000-0000B9000000}"/>
    <cellStyle name="Pourcentage 2 2" xfId="153" xr:uid="{00000000-0005-0000-0000-0000BA000000}"/>
    <cellStyle name="Pourcentage 2 2 2" xfId="188" xr:uid="{00000000-0005-0000-0000-0000DD000000}"/>
    <cellStyle name="Pourcentage 2 3" xfId="185" xr:uid="{00000000-0005-0000-0000-0000DA000000}"/>
    <cellStyle name="Pourcentage 3" xfId="154" xr:uid="{00000000-0005-0000-0000-0000BB000000}"/>
    <cellStyle name="Pourcentage 3 2" xfId="155" xr:uid="{00000000-0005-0000-0000-0000BC000000}"/>
    <cellStyle name="Pourcentage 3 2 2" xfId="198" xr:uid="{00000000-0005-0000-0000-0000E7000000}"/>
    <cellStyle name="Pourcentage 3 3" xfId="189" xr:uid="{00000000-0005-0000-0000-0000DE000000}"/>
    <cellStyle name="Pourcentage 4" xfId="156" xr:uid="{00000000-0005-0000-0000-0000BD000000}"/>
    <cellStyle name="Pourcentage 4 2" xfId="157" xr:uid="{00000000-0005-0000-0000-0000BE000000}"/>
    <cellStyle name="Pourcentage 4 3" xfId="199" xr:uid="{00000000-0005-0000-0000-0000E8000000}"/>
    <cellStyle name="Pourcentage 4 3 2" xfId="204" xr:uid="{00000000-0005-0000-0000-0000ED000000}"/>
    <cellStyle name="Pourcentage 5" xfId="207" xr:uid="{00000000-0005-0000-0000-0000F0000000}"/>
    <cellStyle name="Pourcentage 5 2" xfId="212" xr:uid="{00000000-0005-0000-0000-0000F5000000}"/>
    <cellStyle name="Satisfaisant 2" xfId="158" xr:uid="{00000000-0005-0000-0000-0000BF000000}"/>
    <cellStyle name="Satisfaisant 3" xfId="159" xr:uid="{00000000-0005-0000-0000-0000C0000000}"/>
    <cellStyle name="Sortie 2" xfId="160" xr:uid="{00000000-0005-0000-0000-0000C1000000}"/>
    <cellStyle name="Sortie 3" xfId="161" xr:uid="{00000000-0005-0000-0000-0000C2000000}"/>
    <cellStyle name="Texte explicatif 2" xfId="162" xr:uid="{00000000-0005-0000-0000-0000C3000000}"/>
    <cellStyle name="Texte explicatif 3" xfId="163" xr:uid="{00000000-0005-0000-0000-0000C4000000}"/>
    <cellStyle name="Titre 2" xfId="208" xr:uid="{00000000-0005-0000-0000-0000F1000000}"/>
    <cellStyle name="Titre 3" xfId="28" xr:uid="{00000000-0005-0000-0000-00003D000000}"/>
    <cellStyle name="Titre 1 2" xfId="164" xr:uid="{00000000-0005-0000-0000-0000C5000000}"/>
    <cellStyle name="Titre 1 3" xfId="165" xr:uid="{00000000-0005-0000-0000-0000C6000000}"/>
    <cellStyle name="Titre 2 2" xfId="166" xr:uid="{00000000-0005-0000-0000-0000C7000000}"/>
    <cellStyle name="Titre 2 3" xfId="167" xr:uid="{00000000-0005-0000-0000-0000C8000000}"/>
    <cellStyle name="Titre 3 2" xfId="168" xr:uid="{00000000-0005-0000-0000-0000C9000000}"/>
    <cellStyle name="Titre 3 3" xfId="169" xr:uid="{00000000-0005-0000-0000-0000CA000000}"/>
    <cellStyle name="Titre 4 2" xfId="170" xr:uid="{00000000-0005-0000-0000-0000CB000000}"/>
    <cellStyle name="Titre 4 3" xfId="171" xr:uid="{00000000-0005-0000-0000-0000CC000000}"/>
    <cellStyle name="Total 2" xfId="172" xr:uid="{00000000-0005-0000-0000-0000CD000000}"/>
    <cellStyle name="Total 3" xfId="173" xr:uid="{00000000-0005-0000-0000-0000CE000000}"/>
    <cellStyle name="Vérification 2" xfId="174" xr:uid="{00000000-0005-0000-0000-0000CF000000}"/>
    <cellStyle name="Vérification 3" xfId="175" xr:uid="{00000000-0005-0000-0000-0000D0000000}"/>
  </cellStyles>
  <dxfs count="1">
    <dxf>
      <font>
        <b/>
      </font>
      <fill>
        <patternFill>
          <bgColor rgb="FFD7D7D7"/>
        </patternFill>
      </fill>
    </dxf>
  </dxfs>
  <tableStyles count="1" defaultTableStyle="TableStyleMedium2" defaultPivotStyle="PivotStyleLight16">
    <tableStyle name="MySqlDefault" pivot="0" table="0" count="1" xr9:uid="{00000000-0011-0000-FFFF-FFFF00000000}">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48052/AppData/Local/Microsoft/Windows/INetCache/Content.Outlook/4IQVW0UP/Livrable%20excel_Arcep%20v13%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Guide"/>
      <sheetName val="Maille d'appréciation"/>
      <sheetName val="Annexe 2-1"/>
      <sheetName val="Annexe 2-2"/>
      <sheetName val="Annexe 3"/>
      <sheetName val="Annexe 3 - Détail par OC"/>
    </sheetNames>
    <sheetDataSet>
      <sheetData sheetId="0" refreshError="1"/>
      <sheetData sheetId="1" refreshError="1"/>
      <sheetData sheetId="2" refreshError="1"/>
      <sheetData sheetId="3">
        <row r="4">
          <cell r="K4" t="str">
            <v>Encore 8 cellule(s) requise(s)</v>
          </cell>
        </row>
        <row r="5">
          <cell r="K5" t="str">
            <v>Encore 8 cellule(s) requise(s)</v>
          </cell>
        </row>
        <row r="6">
          <cell r="K6"/>
        </row>
        <row r="7">
          <cell r="K7" t="str">
            <v>Encore 8 cellule(s) requise(s)</v>
          </cell>
        </row>
        <row r="8">
          <cell r="K8" t="str">
            <v>Encore 8 cellule(s) requise(s)</v>
          </cell>
        </row>
        <row r="9">
          <cell r="K9"/>
        </row>
        <row r="10">
          <cell r="K10" t="str">
            <v>Encore 8 cellule(s) requise(s)</v>
          </cell>
        </row>
        <row r="11">
          <cell r="K11" t="str">
            <v>Encore 8 cellule(s) requise(s)</v>
          </cell>
        </row>
        <row r="12">
          <cell r="K12"/>
        </row>
        <row r="13">
          <cell r="K13" t="str">
            <v>Encore 8 cellule(s) requise(s)</v>
          </cell>
        </row>
        <row r="14">
          <cell r="K14" t="str">
            <v>Encore 8 cellule(s) requise(s)</v>
          </cell>
        </row>
        <row r="15">
          <cell r="K15" t="str">
            <v>Encore 8 cellule(s) requise(s)</v>
          </cell>
        </row>
        <row r="16">
          <cell r="K16" t="str">
            <v>Encore 8 cellule(s) requise(s)</v>
          </cell>
        </row>
        <row r="17">
          <cell r="K17"/>
        </row>
        <row r="18">
          <cell r="K18" t="str">
            <v>Encore 8 cellule(s) requise(s)</v>
          </cell>
        </row>
        <row r="19">
          <cell r="K19" t="str">
            <v>Encore 8 cellule(s) requise(s)</v>
          </cell>
        </row>
        <row r="20">
          <cell r="K20" t="str">
            <v>Encore 8 cellule(s) requise(s)</v>
          </cell>
        </row>
        <row r="21">
          <cell r="K21" t="str">
            <v>Encore 8 cellule(s) requise(s)</v>
          </cell>
        </row>
        <row r="22">
          <cell r="K22" t="str">
            <v>Encore 8 cellule(s) requise(s)</v>
          </cell>
        </row>
        <row r="23">
          <cell r="K23"/>
        </row>
        <row r="24">
          <cell r="K24"/>
        </row>
        <row r="25">
          <cell r="K25" t="str">
            <v>Encore 8 cellule(s) requise(s)</v>
          </cell>
        </row>
        <row r="26">
          <cell r="K26" t="str">
            <v>Encore 8 cellule(s) requise(s)</v>
          </cell>
        </row>
        <row r="27">
          <cell r="K27"/>
        </row>
        <row r="28">
          <cell r="K28" t="str">
            <v>Encore 8 cellule(s) requise(s)</v>
          </cell>
        </row>
        <row r="29">
          <cell r="K29" t="str">
            <v>Encore 8 cellule(s) requise(s)</v>
          </cell>
        </row>
        <row r="30">
          <cell r="K30" t="str">
            <v>Encore 8 cellule(s) requise(s)</v>
          </cell>
        </row>
        <row r="31">
          <cell r="K31"/>
        </row>
        <row r="32">
          <cell r="K32" t="str">
            <v>Encore 8 cellule(s) requise(s)</v>
          </cell>
        </row>
        <row r="33">
          <cell r="K33" t="str">
            <v>Encore 8 cellule(s) requise(s)</v>
          </cell>
        </row>
        <row r="34">
          <cell r="K34" t="str">
            <v>Encore 8 cellule(s) requise(s)</v>
          </cell>
        </row>
        <row r="35">
          <cell r="K35"/>
        </row>
        <row r="36">
          <cell r="K36" t="str">
            <v>Encore 8 cellule(s) requise(s)</v>
          </cell>
        </row>
        <row r="37">
          <cell r="K37" t="str">
            <v>Encore 8 cellule(s) requise(s)</v>
          </cell>
        </row>
        <row r="38">
          <cell r="K38" t="str">
            <v>Encore 8 cellule(s) requise(s)</v>
          </cell>
        </row>
        <row r="39">
          <cell r="K39"/>
        </row>
        <row r="40">
          <cell r="K40" t="str">
            <v>Encore 8 cellule(s) requise(s)</v>
          </cell>
        </row>
        <row r="41">
          <cell r="K41" t="str">
            <v>Encore 8 cellule(s) requise(s)</v>
          </cell>
        </row>
      </sheetData>
      <sheetData sheetId="4">
        <row r="4">
          <cell r="K4" t="str">
            <v>Encore 8 cellule(s) requise(s)</v>
          </cell>
        </row>
        <row r="5">
          <cell r="K5" t="str">
            <v>Encore 8 cellule(s) requise(s)</v>
          </cell>
        </row>
        <row r="6">
          <cell r="K6"/>
        </row>
        <row r="7">
          <cell r="K7" t="str">
            <v>Encore 8 cellule(s) requise(s)</v>
          </cell>
        </row>
        <row r="8">
          <cell r="K8"/>
        </row>
        <row r="9">
          <cell r="K9" t="str">
            <v>Encore 8 cellule(s) requise(s)</v>
          </cell>
        </row>
        <row r="10">
          <cell r="K10" t="str">
            <v>Encore 8 cellule(s) requise(s)</v>
          </cell>
        </row>
        <row r="11">
          <cell r="K11"/>
        </row>
        <row r="12">
          <cell r="K12" t="str">
            <v>Encore 8 cellule(s) requise(s)</v>
          </cell>
        </row>
        <row r="13">
          <cell r="K13" t="str">
            <v>Encore 8 cellule(s) requise(s)</v>
          </cell>
        </row>
        <row r="14">
          <cell r="K14" t="str">
            <v>Encore 8 cellule(s) requise(s)</v>
          </cell>
        </row>
        <row r="15">
          <cell r="K15" t="str">
            <v>Encore 8 cellule(s) requise(s)</v>
          </cell>
        </row>
        <row r="16">
          <cell r="K16"/>
        </row>
        <row r="17">
          <cell r="K17" t="str">
            <v>Encore 8 cellule(s) requise(s)</v>
          </cell>
        </row>
        <row r="18">
          <cell r="K18" t="str">
            <v>Encore 8 cellule(s) requise(s)</v>
          </cell>
        </row>
        <row r="19">
          <cell r="K19"/>
        </row>
        <row r="20">
          <cell r="K20" t="str">
            <v>Encore 8 cellule(s) requise(s)</v>
          </cell>
        </row>
        <row r="21">
          <cell r="K21" t="str">
            <v>Encore 8 cellule(s) requise(s)</v>
          </cell>
        </row>
        <row r="22">
          <cell r="K22"/>
        </row>
        <row r="23">
          <cell r="K23" t="str">
            <v>Encore 8 cellule(s) requise(s)</v>
          </cell>
        </row>
        <row r="24">
          <cell r="K24" t="str">
            <v>Encore 8 cellule(s) requise(s)</v>
          </cell>
        </row>
      </sheetData>
      <sheetData sheetId="5">
        <row r="4">
          <cell r="I4" t="str">
            <v>Encore 6 cellule(s) requise(s)</v>
          </cell>
        </row>
        <row r="5">
          <cell r="I5" t="str">
            <v>Encore 6 cellule(s) requise(s)</v>
          </cell>
        </row>
        <row r="6">
          <cell r="I6"/>
        </row>
        <row r="7">
          <cell r="I7"/>
        </row>
        <row r="8">
          <cell r="I8"/>
        </row>
        <row r="9">
          <cell r="I9"/>
        </row>
        <row r="10">
          <cell r="I10"/>
        </row>
        <row r="11">
          <cell r="I11"/>
        </row>
        <row r="12">
          <cell r="I12"/>
        </row>
        <row r="13">
          <cell r="I13" t="str">
            <v>Encore 6 cellule(s) requise(s)</v>
          </cell>
        </row>
        <row r="14">
          <cell r="I14" t="str">
            <v>Encore 6 cellule(s) requise(s)</v>
          </cell>
        </row>
        <row r="15">
          <cell r="I15"/>
        </row>
        <row r="16">
          <cell r="I16"/>
        </row>
        <row r="17">
          <cell r="I17"/>
        </row>
        <row r="18">
          <cell r="I18"/>
        </row>
        <row r="19">
          <cell r="I19" t="str">
            <v>Encore 6 cellule(s) requise(s)</v>
          </cell>
        </row>
        <row r="20">
          <cell r="I20" t="str">
            <v>Encore 6 cellule(s) requise(s)</v>
          </cell>
        </row>
        <row r="21">
          <cell r="I21" t="str">
            <v>Encore 6 cellule(s) requise(s)</v>
          </cell>
        </row>
        <row r="22">
          <cell r="I22" t="str">
            <v>Encore 6 cellule(s) requise(s)</v>
          </cell>
        </row>
        <row r="23">
          <cell r="I23" t="str">
            <v>Encore 6 cellule(s) requise(s)</v>
          </cell>
        </row>
        <row r="24">
          <cell r="I24" t="str">
            <v>Encore 6 cellule(s) requise(s)</v>
          </cell>
        </row>
        <row r="25">
          <cell r="I25"/>
        </row>
        <row r="26">
          <cell r="I26" t="str">
            <v>Encore 6 cellule(s) requise(s)</v>
          </cell>
        </row>
        <row r="27">
          <cell r="I27" t="str">
            <v>Encore 6 cellule(s) requise(s)</v>
          </cell>
        </row>
        <row r="28">
          <cell r="I28"/>
        </row>
        <row r="29">
          <cell r="I29"/>
        </row>
        <row r="30">
          <cell r="I30" t="str">
            <v>Encore 6 cellule(s) requise(s)</v>
          </cell>
        </row>
        <row r="31">
          <cell r="I31" t="str">
            <v>Encore 6 cellule(s) requise(s)</v>
          </cell>
        </row>
        <row r="32">
          <cell r="I32"/>
        </row>
        <row r="33">
          <cell r="I33" t="str">
            <v>Encore 6 cellule(s) requise(s)</v>
          </cell>
        </row>
        <row r="34">
          <cell r="I34" t="str">
            <v>Encore 6 cellule(s) requise(s)</v>
          </cell>
        </row>
        <row r="35">
          <cell r="I35"/>
        </row>
        <row r="36">
          <cell r="I36"/>
        </row>
        <row r="37">
          <cell r="I37" t="str">
            <v>Encore 6 cellule(s) requise(s)</v>
          </cell>
        </row>
        <row r="38">
          <cell r="I38" t="str">
            <v>Encore 6 cellule(s) requise(s)</v>
          </cell>
        </row>
        <row r="39">
          <cell r="I39"/>
        </row>
        <row r="40">
          <cell r="I40" t="str">
            <v>Encore 6 cellule(s) requise(s)</v>
          </cell>
        </row>
        <row r="41">
          <cell r="I41" t="str">
            <v>Encore 6 cellule(s) requise(s)</v>
          </cell>
        </row>
        <row r="42">
          <cell r="I42" t="str">
            <v>Nombres attendus !</v>
          </cell>
        </row>
        <row r="43">
          <cell r="I43" t="str">
            <v>Encore 6 cellule(s) requise(s)</v>
          </cell>
        </row>
        <row r="44">
          <cell r="I44" t="str">
            <v>Encore 6 cellule(s) requise(s)</v>
          </cell>
        </row>
      </sheetData>
      <sheetData sheetId="6">
        <row r="10">
          <cell r="M10"/>
        </row>
        <row r="11">
          <cell r="M11"/>
        </row>
        <row r="12">
          <cell r="M12"/>
        </row>
        <row r="13">
          <cell r="M13" t="str">
            <v>Encore 8 cellule(s) requise(s)</v>
          </cell>
        </row>
        <row r="14">
          <cell r="M14" t="str">
            <v>Encore 8 cellule(s) requise(s)</v>
          </cell>
        </row>
        <row r="15">
          <cell r="M15"/>
        </row>
        <row r="19">
          <cell r="M19" t="str">
            <v>Encore 8 cellule(s) requise(s)</v>
          </cell>
        </row>
        <row r="20">
          <cell r="M20" t="str">
            <v>Encore 8 cellule(s) requise(s)</v>
          </cell>
        </row>
        <row r="21">
          <cell r="M21" t="str">
            <v>Encore 8 cellule(s) requise(s)</v>
          </cell>
        </row>
        <row r="22">
          <cell r="M22" t="str">
            <v>Encore 8 cellule(s) requise(s)</v>
          </cell>
        </row>
        <row r="23">
          <cell r="M23" t="str">
            <v>Encore 8 cellule(s) requise(s)</v>
          </cell>
        </row>
        <row r="24">
          <cell r="M24" t="str">
            <v>Encore 8 cellule(s) requise(s)</v>
          </cell>
        </row>
        <row r="25">
          <cell r="M25"/>
        </row>
        <row r="26">
          <cell r="M26" t="str">
            <v>Encore 8 cellule(s) requise(s)</v>
          </cell>
        </row>
        <row r="27">
          <cell r="M27" t="str">
            <v>Encore 8 cellule(s) requise(s)</v>
          </cell>
        </row>
        <row r="28">
          <cell r="M28"/>
        </row>
        <row r="29">
          <cell r="M29"/>
        </row>
        <row r="30">
          <cell r="M30" t="str">
            <v>Encore 8 cellule(s) requise(s)</v>
          </cell>
        </row>
        <row r="31">
          <cell r="M31" t="str">
            <v>Encore 8 cellule(s) requise(s)</v>
          </cell>
        </row>
        <row r="32">
          <cell r="M32"/>
        </row>
        <row r="33">
          <cell r="M33" t="str">
            <v>Encore 8 cellule(s) requise(s)</v>
          </cell>
        </row>
        <row r="34">
          <cell r="M34" t="str">
            <v>Encore 8 cellule(s) requise(s)</v>
          </cell>
        </row>
        <row r="35">
          <cell r="M35"/>
        </row>
        <row r="36">
          <cell r="M36"/>
        </row>
        <row r="37">
          <cell r="M37" t="str">
            <v>Encore 8 cellule(s) requise(s)</v>
          </cell>
        </row>
        <row r="38">
          <cell r="M38" t="str">
            <v>Encore 8 cellule(s) requise(s)</v>
          </cell>
        </row>
        <row r="39">
          <cell r="M39"/>
        </row>
        <row r="40">
          <cell r="M40" t="str">
            <v>Encore 8 cellule(s) requise(s)</v>
          </cell>
        </row>
        <row r="41">
          <cell r="M41" t="str">
            <v>Encore 8 cellule(s) requise(s)</v>
          </cell>
        </row>
        <row r="42">
          <cell r="M42" t="str">
            <v>Encore 8 cellule(s) requise(s)</v>
          </cell>
        </row>
        <row r="43">
          <cell r="M43"/>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tabSelected="1" zoomScale="80" zoomScaleNormal="80" workbookViewId="0">
      <selection activeCell="B6" sqref="B6"/>
    </sheetView>
  </sheetViews>
  <sheetFormatPr baseColWidth="10" defaultColWidth="11.5703125" defaultRowHeight="15" x14ac:dyDescent="0.25"/>
  <cols>
    <col min="1" max="3" width="65.7109375" style="13" customWidth="1"/>
    <col min="4" max="4" width="11.5703125" style="13" customWidth="1"/>
    <col min="5" max="16384" width="11.5703125" style="13"/>
  </cols>
  <sheetData>
    <row r="1" spans="1:3" x14ac:dyDescent="0.25">
      <c r="A1" s="79" t="s">
        <v>0</v>
      </c>
      <c r="B1" s="80"/>
      <c r="C1" s="81"/>
    </row>
    <row r="2" spans="1:3" ht="4.9000000000000004" customHeight="1" x14ac:dyDescent="0.25">
      <c r="A2" s="8"/>
      <c r="B2" s="71"/>
      <c r="C2" s="72"/>
    </row>
    <row r="3" spans="1:3" ht="12" customHeight="1" x14ac:dyDescent="0.25">
      <c r="A3" s="8" t="s">
        <v>1</v>
      </c>
      <c r="B3" s="64" t="s">
        <v>2</v>
      </c>
      <c r="C3" s="9"/>
    </row>
    <row r="4" spans="1:3" ht="12" customHeight="1" x14ac:dyDescent="0.25">
      <c r="A4" s="1" t="s">
        <v>3</v>
      </c>
      <c r="B4" s="36" t="s">
        <v>4</v>
      </c>
      <c r="C4" s="9"/>
    </row>
    <row r="5" spans="1:3" ht="16.5" customHeight="1" x14ac:dyDescent="0.25">
      <c r="A5" s="8" t="s">
        <v>5</v>
      </c>
      <c r="B5" s="36" t="s">
        <v>6</v>
      </c>
      <c r="C5" s="9" t="s">
        <v>7</v>
      </c>
    </row>
    <row r="6" spans="1:3" ht="48" customHeight="1" x14ac:dyDescent="0.25">
      <c r="A6" s="8" t="s">
        <v>8</v>
      </c>
      <c r="B6" s="31" t="s">
        <v>9</v>
      </c>
      <c r="C6" s="9" t="s">
        <v>10</v>
      </c>
    </row>
    <row r="7" spans="1:3" ht="4.9000000000000004" customHeight="1" x14ac:dyDescent="0.25">
      <c r="A7" s="8"/>
      <c r="B7" s="71"/>
      <c r="C7" s="72"/>
    </row>
    <row r="8" spans="1:3" ht="30" customHeight="1" x14ac:dyDescent="0.25">
      <c r="A8" s="8" t="s">
        <v>11</v>
      </c>
      <c r="B8" s="49" t="s">
        <v>12</v>
      </c>
      <c r="C8" s="10" t="s">
        <v>13</v>
      </c>
    </row>
    <row r="9" spans="1:3" ht="4.9000000000000004" customHeight="1" x14ac:dyDescent="0.25">
      <c r="A9" s="82" t="s">
        <v>14</v>
      </c>
      <c r="B9" s="73"/>
      <c r="C9" s="74"/>
    </row>
    <row r="10" spans="1:3" ht="40.15" customHeight="1" x14ac:dyDescent="0.25">
      <c r="A10" s="83"/>
      <c r="B10" s="75" t="s">
        <v>15</v>
      </c>
      <c r="C10" s="11" t="s">
        <v>16</v>
      </c>
    </row>
    <row r="11" spans="1:3" ht="40.15" customHeight="1" x14ac:dyDescent="0.25">
      <c r="A11" s="83"/>
      <c r="B11" s="76" t="s">
        <v>17</v>
      </c>
      <c r="C11" s="12" t="s">
        <v>18</v>
      </c>
    </row>
    <row r="12" spans="1:3" ht="40.15" customHeight="1" x14ac:dyDescent="0.25">
      <c r="A12" s="83"/>
      <c r="B12" s="24" t="s">
        <v>19</v>
      </c>
      <c r="C12" s="85" t="s">
        <v>20</v>
      </c>
    </row>
    <row r="13" spans="1:3" ht="40.15" customHeight="1" x14ac:dyDescent="0.25">
      <c r="A13" s="83"/>
      <c r="B13" s="24" t="s">
        <v>21</v>
      </c>
      <c r="C13" s="83"/>
    </row>
    <row r="14" spans="1:3" ht="40.15" customHeight="1" x14ac:dyDescent="0.25">
      <c r="A14" s="83"/>
      <c r="B14" s="24" t="s">
        <v>22</v>
      </c>
      <c r="C14" s="83"/>
    </row>
    <row r="15" spans="1:3" ht="40.15" customHeight="1" x14ac:dyDescent="0.25">
      <c r="A15" s="84"/>
      <c r="B15" s="25" t="s">
        <v>23</v>
      </c>
      <c r="C15" s="84"/>
    </row>
    <row r="16" spans="1:3" x14ac:dyDescent="0.25">
      <c r="A16" s="82" t="s">
        <v>24</v>
      </c>
      <c r="B16" s="16"/>
      <c r="C16" s="17" t="s">
        <v>25</v>
      </c>
    </row>
    <row r="17" spans="1:3" x14ac:dyDescent="0.25">
      <c r="A17" s="83"/>
      <c r="B17" s="18"/>
      <c r="C17" s="19" t="s">
        <v>26</v>
      </c>
    </row>
    <row r="18" spans="1:3" x14ac:dyDescent="0.25">
      <c r="A18" s="83"/>
      <c r="B18" s="20"/>
      <c r="C18" s="19" t="s">
        <v>27</v>
      </c>
    </row>
    <row r="19" spans="1:3" x14ac:dyDescent="0.25">
      <c r="A19" s="83"/>
      <c r="B19" s="23"/>
      <c r="C19" s="19" t="s">
        <v>28</v>
      </c>
    </row>
    <row r="20" spans="1:3" x14ac:dyDescent="0.25">
      <c r="A20" s="84"/>
      <c r="B20" s="21"/>
      <c r="C20" s="22" t="s">
        <v>29</v>
      </c>
    </row>
    <row r="22" spans="1:3" ht="31.5" customHeight="1" x14ac:dyDescent="0.25">
      <c r="B22" s="77" t="e">
        <f>_xlfn.IFS(
 ISBLANK(B3),"Nom de l'OI manquant",
 ISBLANK(B4),"Code de l'OI manquant",
 ISBLANK(B5),"Année mesurée manquantes",
 ISBLANK(B6),"Mois ou trimestre mesuré manquant",
 COUNTBLANK('[1]Annexe 2-1'!K1:K41)+COUNTBLANK('[1]Annexe 2-2'!K1:K24)+COUNTBLANK('[1]Annexe 3'!I1:I44)+COUNTBLANK('[1]Annexe 3 - Détail par OC'!M1:M43)=41+24+39+40,"",
 TRUE,"Il reste des erreurs dans le fichier !"
)</f>
        <v>#VALUE!</v>
      </c>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9"/>
  <sheetViews>
    <sheetView showGridLines="0" topLeftCell="A64" zoomScale="80" zoomScaleNormal="80" workbookViewId="0">
      <selection activeCell="C63" sqref="C63"/>
    </sheetView>
  </sheetViews>
  <sheetFormatPr baseColWidth="10" defaultColWidth="11.5703125" defaultRowHeight="15" x14ac:dyDescent="0.25"/>
  <cols>
    <col min="1" max="1" width="5.7109375" style="13" customWidth="1"/>
    <col min="2" max="2" width="60.7109375" style="14" customWidth="1"/>
    <col min="3" max="4" width="80.7109375" style="13" customWidth="1"/>
    <col min="5" max="5" width="11.5703125" style="13" customWidth="1"/>
    <col min="6" max="16384" width="11.5703125" style="13"/>
  </cols>
  <sheetData>
    <row r="1" spans="1:4" ht="40.15" customHeight="1" x14ac:dyDescent="0.25">
      <c r="A1" s="33"/>
      <c r="B1" s="34" t="s">
        <v>30</v>
      </c>
      <c r="C1" s="34" t="s">
        <v>31</v>
      </c>
      <c r="D1" s="34" t="s">
        <v>32</v>
      </c>
    </row>
    <row r="2" spans="1:4" ht="19.899999999999999" customHeight="1" x14ac:dyDescent="0.25">
      <c r="A2" s="93" t="s">
        <v>19</v>
      </c>
      <c r="B2" s="88"/>
      <c r="C2" s="88"/>
      <c r="D2" s="89"/>
    </row>
    <row r="3" spans="1:4" ht="19.899999999999999" customHeight="1" x14ac:dyDescent="0.25">
      <c r="A3" s="98" t="s">
        <v>33</v>
      </c>
      <c r="B3" s="80"/>
      <c r="C3" s="80"/>
      <c r="D3" s="81"/>
    </row>
    <row r="4" spans="1:4" ht="30" customHeight="1" x14ac:dyDescent="0.25">
      <c r="A4" s="91">
        <v>1</v>
      </c>
      <c r="B4" s="99" t="s">
        <v>34</v>
      </c>
      <c r="C4" s="35" t="s">
        <v>35</v>
      </c>
      <c r="D4" s="36"/>
    </row>
    <row r="5" spans="1:4" ht="30" customHeight="1" x14ac:dyDescent="0.25">
      <c r="A5" s="92"/>
      <c r="B5" s="92"/>
      <c r="C5" s="37" t="s">
        <v>36</v>
      </c>
      <c r="D5" s="38"/>
    </row>
    <row r="6" spans="1:4" ht="30" customHeight="1" x14ac:dyDescent="0.25">
      <c r="A6" s="91">
        <v>2</v>
      </c>
      <c r="B6" s="99" t="s">
        <v>37</v>
      </c>
      <c r="C6" s="35" t="s">
        <v>35</v>
      </c>
      <c r="D6" s="36"/>
    </row>
    <row r="7" spans="1:4" ht="30" customHeight="1" x14ac:dyDescent="0.25">
      <c r="A7" s="92"/>
      <c r="B7" s="92"/>
      <c r="C7" s="37" t="s">
        <v>36</v>
      </c>
      <c r="D7" s="38"/>
    </row>
    <row r="8" spans="1:4" ht="30" customHeight="1" x14ac:dyDescent="0.25">
      <c r="A8" s="91">
        <v>3</v>
      </c>
      <c r="B8" s="99" t="s">
        <v>38</v>
      </c>
      <c r="C8" s="35" t="s">
        <v>35</v>
      </c>
      <c r="D8" s="36"/>
    </row>
    <row r="9" spans="1:4" ht="30" customHeight="1" x14ac:dyDescent="0.25">
      <c r="A9" s="92"/>
      <c r="B9" s="92"/>
      <c r="C9" s="54" t="s">
        <v>36</v>
      </c>
      <c r="D9" s="38"/>
    </row>
    <row r="10" spans="1:4" ht="30" customHeight="1" x14ac:dyDescent="0.25">
      <c r="A10" s="39">
        <v>4</v>
      </c>
      <c r="B10" s="40" t="s">
        <v>39</v>
      </c>
      <c r="C10" s="41" t="s">
        <v>40</v>
      </c>
      <c r="D10" s="31"/>
    </row>
    <row r="11" spans="1:4" ht="30" customHeight="1" x14ac:dyDescent="0.25">
      <c r="A11" s="39">
        <v>5</v>
      </c>
      <c r="B11" s="40" t="s">
        <v>41</v>
      </c>
      <c r="C11" s="41" t="s">
        <v>40</v>
      </c>
      <c r="D11" s="31"/>
    </row>
    <row r="12" spans="1:4" ht="30" customHeight="1" x14ac:dyDescent="0.25">
      <c r="A12" s="91">
        <v>6</v>
      </c>
      <c r="B12" s="99" t="s">
        <v>42</v>
      </c>
      <c r="C12" s="35" t="s">
        <v>35</v>
      </c>
      <c r="D12" s="36"/>
    </row>
    <row r="13" spans="1:4" ht="30" customHeight="1" x14ac:dyDescent="0.25">
      <c r="A13" s="92"/>
      <c r="B13" s="92"/>
      <c r="C13" s="37" t="s">
        <v>36</v>
      </c>
      <c r="D13" s="38"/>
    </row>
    <row r="14" spans="1:4" ht="30" customHeight="1" x14ac:dyDescent="0.25">
      <c r="A14" s="39">
        <v>7</v>
      </c>
      <c r="B14" s="40" t="s">
        <v>43</v>
      </c>
      <c r="C14" s="41" t="s">
        <v>40</v>
      </c>
      <c r="D14" s="31"/>
    </row>
    <row r="15" spans="1:4" ht="30" customHeight="1" x14ac:dyDescent="0.25">
      <c r="A15" s="39">
        <v>8</v>
      </c>
      <c r="B15" s="40" t="s">
        <v>44</v>
      </c>
      <c r="C15" s="35" t="s">
        <v>40</v>
      </c>
      <c r="D15" s="36"/>
    </row>
    <row r="16" spans="1:4" ht="30" customHeight="1" x14ac:dyDescent="0.25">
      <c r="A16" s="39">
        <v>9</v>
      </c>
      <c r="B16" s="40" t="s">
        <v>45</v>
      </c>
      <c r="C16" s="41" t="s">
        <v>40</v>
      </c>
      <c r="D16" s="31"/>
    </row>
    <row r="17" spans="1:4" ht="30" customHeight="1" x14ac:dyDescent="0.25">
      <c r="A17" s="90">
        <v>10</v>
      </c>
      <c r="B17" s="86" t="s">
        <v>46</v>
      </c>
      <c r="C17" s="35" t="s">
        <v>35</v>
      </c>
      <c r="D17" s="36"/>
    </row>
    <row r="18" spans="1:4" ht="30" customHeight="1" x14ac:dyDescent="0.25">
      <c r="A18" s="84"/>
      <c r="B18" s="84"/>
      <c r="C18" s="37" t="s">
        <v>36</v>
      </c>
      <c r="D18" s="38"/>
    </row>
    <row r="19" spans="1:4" ht="19.899999999999999" customHeight="1" x14ac:dyDescent="0.25">
      <c r="A19" s="87" t="s">
        <v>47</v>
      </c>
      <c r="B19" s="88"/>
      <c r="C19" s="88"/>
      <c r="D19" s="89"/>
    </row>
    <row r="20" spans="1:4" ht="30" customHeight="1" x14ac:dyDescent="0.25">
      <c r="A20" s="90">
        <v>11</v>
      </c>
      <c r="B20" s="86" t="s">
        <v>48</v>
      </c>
      <c r="C20" s="35" t="s">
        <v>35</v>
      </c>
      <c r="D20" s="36"/>
    </row>
    <row r="21" spans="1:4" ht="30" customHeight="1" x14ac:dyDescent="0.25">
      <c r="A21" s="84"/>
      <c r="B21" s="84"/>
      <c r="C21" s="37" t="s">
        <v>36</v>
      </c>
      <c r="D21" s="38"/>
    </row>
    <row r="22" spans="1:4" ht="30" customHeight="1" x14ac:dyDescent="0.25">
      <c r="A22" s="39">
        <v>12</v>
      </c>
      <c r="B22" s="40" t="s">
        <v>49</v>
      </c>
      <c r="C22" s="35" t="s">
        <v>40</v>
      </c>
      <c r="D22" s="36"/>
    </row>
    <row r="23" spans="1:4" ht="30" customHeight="1" x14ac:dyDescent="0.25">
      <c r="A23" s="90">
        <v>13</v>
      </c>
      <c r="B23" s="86" t="s">
        <v>50</v>
      </c>
      <c r="C23" s="35" t="s">
        <v>35</v>
      </c>
      <c r="D23" s="36"/>
    </row>
    <row r="24" spans="1:4" ht="30" customHeight="1" x14ac:dyDescent="0.25">
      <c r="A24" s="84"/>
      <c r="B24" s="84"/>
      <c r="C24" s="37" t="s">
        <v>36</v>
      </c>
      <c r="D24" s="38"/>
    </row>
    <row r="25" spans="1:4" ht="30" customHeight="1" x14ac:dyDescent="0.25">
      <c r="A25" s="39">
        <v>14</v>
      </c>
      <c r="B25" s="40" t="s">
        <v>51</v>
      </c>
      <c r="C25" s="35" t="s">
        <v>40</v>
      </c>
      <c r="D25" s="36"/>
    </row>
    <row r="26" spans="1:4" ht="30" customHeight="1" x14ac:dyDescent="0.25">
      <c r="A26" s="90">
        <v>15</v>
      </c>
      <c r="B26" s="86" t="s">
        <v>52</v>
      </c>
      <c r="C26" s="35" t="s">
        <v>35</v>
      </c>
      <c r="D26" s="36"/>
    </row>
    <row r="27" spans="1:4" ht="30" customHeight="1" x14ac:dyDescent="0.25">
      <c r="A27" s="84"/>
      <c r="B27" s="84"/>
      <c r="C27" s="37" t="s">
        <v>36</v>
      </c>
      <c r="D27" s="38"/>
    </row>
    <row r="28" spans="1:4" ht="30" customHeight="1" x14ac:dyDescent="0.25">
      <c r="A28" s="39">
        <v>16</v>
      </c>
      <c r="B28" s="40" t="s">
        <v>53</v>
      </c>
      <c r="C28" s="35" t="s">
        <v>40</v>
      </c>
      <c r="D28" s="36"/>
    </row>
    <row r="29" spans="1:4" ht="30" customHeight="1" x14ac:dyDescent="0.25">
      <c r="A29" s="90">
        <v>17</v>
      </c>
      <c r="B29" s="86" t="s">
        <v>54</v>
      </c>
      <c r="C29" s="35" t="s">
        <v>35</v>
      </c>
      <c r="D29" s="36"/>
    </row>
    <row r="30" spans="1:4" ht="30" customHeight="1" x14ac:dyDescent="0.25">
      <c r="A30" s="84"/>
      <c r="B30" s="84"/>
      <c r="C30" s="37" t="s">
        <v>36</v>
      </c>
      <c r="D30" s="38"/>
    </row>
    <row r="31" spans="1:4" ht="30" customHeight="1" x14ac:dyDescent="0.25">
      <c r="A31" s="90">
        <v>18</v>
      </c>
      <c r="B31" s="86" t="s">
        <v>55</v>
      </c>
      <c r="C31" s="35" t="s">
        <v>35</v>
      </c>
      <c r="D31" s="36"/>
    </row>
    <row r="32" spans="1:4" ht="30" customHeight="1" x14ac:dyDescent="0.25">
      <c r="A32" s="84"/>
      <c r="B32" s="84"/>
      <c r="C32" s="37" t="s">
        <v>36</v>
      </c>
      <c r="D32" s="38"/>
    </row>
    <row r="33" spans="1:4" ht="19.899999999999999" customHeight="1" x14ac:dyDescent="0.25">
      <c r="A33" s="93" t="s">
        <v>21</v>
      </c>
      <c r="B33" s="88"/>
      <c r="C33" s="88"/>
      <c r="D33" s="89"/>
    </row>
    <row r="34" spans="1:4" ht="19.899999999999999" customHeight="1" x14ac:dyDescent="0.25">
      <c r="A34" s="87" t="s">
        <v>33</v>
      </c>
      <c r="B34" s="88"/>
      <c r="C34" s="88"/>
      <c r="D34" s="89"/>
    </row>
    <row r="35" spans="1:4" ht="30" customHeight="1" x14ac:dyDescent="0.25">
      <c r="A35" s="90">
        <v>19</v>
      </c>
      <c r="B35" s="86" t="s">
        <v>56</v>
      </c>
      <c r="C35" s="35" t="s">
        <v>35</v>
      </c>
      <c r="D35" s="36"/>
    </row>
    <row r="36" spans="1:4" ht="30" customHeight="1" x14ac:dyDescent="0.25">
      <c r="A36" s="84"/>
      <c r="B36" s="84"/>
      <c r="C36" s="37" t="s">
        <v>36</v>
      </c>
      <c r="D36" s="38"/>
    </row>
    <row r="37" spans="1:4" ht="30" customHeight="1" x14ac:dyDescent="0.25">
      <c r="A37" s="39">
        <v>20</v>
      </c>
      <c r="B37" s="40" t="s">
        <v>57</v>
      </c>
      <c r="C37" s="35" t="s">
        <v>40</v>
      </c>
      <c r="D37" s="36"/>
    </row>
    <row r="38" spans="1:4" ht="19.899999999999999" customHeight="1" x14ac:dyDescent="0.25">
      <c r="A38" s="87" t="s">
        <v>47</v>
      </c>
      <c r="B38" s="88"/>
      <c r="C38" s="88"/>
      <c r="D38" s="89"/>
    </row>
    <row r="39" spans="1:4" ht="30" customHeight="1" x14ac:dyDescent="0.25">
      <c r="A39" s="90">
        <v>21</v>
      </c>
      <c r="B39" s="86" t="s">
        <v>58</v>
      </c>
      <c r="C39" s="35" t="s">
        <v>35</v>
      </c>
      <c r="D39" s="36"/>
    </row>
    <row r="40" spans="1:4" ht="30" customHeight="1" x14ac:dyDescent="0.25">
      <c r="A40" s="84"/>
      <c r="B40" s="84"/>
      <c r="C40" s="37" t="s">
        <v>36</v>
      </c>
      <c r="D40" s="38"/>
    </row>
    <row r="41" spans="1:4" ht="30" customHeight="1" x14ac:dyDescent="0.25">
      <c r="A41" s="39">
        <v>22</v>
      </c>
      <c r="B41" s="40" t="s">
        <v>59</v>
      </c>
      <c r="C41" s="35" t="s">
        <v>40</v>
      </c>
      <c r="D41" s="36"/>
    </row>
    <row r="42" spans="1:4" ht="30" customHeight="1" x14ac:dyDescent="0.25">
      <c r="A42" s="39">
        <v>23</v>
      </c>
      <c r="B42" s="40" t="s">
        <v>60</v>
      </c>
      <c r="C42" s="35" t="s">
        <v>40</v>
      </c>
      <c r="D42" s="36"/>
    </row>
    <row r="43" spans="1:4" ht="30" customHeight="1" x14ac:dyDescent="0.25">
      <c r="A43" s="90">
        <v>24</v>
      </c>
      <c r="B43" s="86" t="s">
        <v>61</v>
      </c>
      <c r="C43" s="35" t="s">
        <v>35</v>
      </c>
      <c r="D43" s="36"/>
    </row>
    <row r="44" spans="1:4" ht="30" customHeight="1" x14ac:dyDescent="0.25">
      <c r="A44" s="84"/>
      <c r="B44" s="84"/>
      <c r="C44" s="37" t="s">
        <v>36</v>
      </c>
      <c r="D44" s="38"/>
    </row>
    <row r="45" spans="1:4" ht="30" customHeight="1" x14ac:dyDescent="0.25">
      <c r="A45" s="90">
        <v>25</v>
      </c>
      <c r="B45" s="86" t="s">
        <v>62</v>
      </c>
      <c r="C45" s="35" t="s">
        <v>35</v>
      </c>
      <c r="D45" s="36"/>
    </row>
    <row r="46" spans="1:4" ht="30" customHeight="1" x14ac:dyDescent="0.25">
      <c r="A46" s="84"/>
      <c r="B46" s="84"/>
      <c r="C46" s="37" t="s">
        <v>36</v>
      </c>
      <c r="D46" s="38"/>
    </row>
    <row r="47" spans="1:4" ht="30" customHeight="1" x14ac:dyDescent="0.25">
      <c r="A47" s="90">
        <v>26</v>
      </c>
      <c r="B47" s="86" t="s">
        <v>63</v>
      </c>
      <c r="C47" s="35" t="s">
        <v>35</v>
      </c>
      <c r="D47" s="36"/>
    </row>
    <row r="48" spans="1:4" ht="30" customHeight="1" x14ac:dyDescent="0.25">
      <c r="A48" s="84"/>
      <c r="B48" s="84"/>
      <c r="C48" s="37" t="s">
        <v>36</v>
      </c>
      <c r="D48" s="38"/>
    </row>
    <row r="49" spans="1:4" ht="30" customHeight="1" x14ac:dyDescent="0.25">
      <c r="A49" s="90">
        <v>27</v>
      </c>
      <c r="B49" s="86" t="s">
        <v>64</v>
      </c>
      <c r="C49" s="35" t="s">
        <v>35</v>
      </c>
      <c r="D49" s="36"/>
    </row>
    <row r="50" spans="1:4" ht="30" customHeight="1" x14ac:dyDescent="0.25">
      <c r="A50" s="84"/>
      <c r="B50" s="84"/>
      <c r="C50" s="37" t="s">
        <v>36</v>
      </c>
      <c r="D50" s="38"/>
    </row>
    <row r="51" spans="1:4" ht="19.899999999999999" customHeight="1" x14ac:dyDescent="0.25">
      <c r="A51" s="93" t="s">
        <v>65</v>
      </c>
      <c r="B51" s="88"/>
      <c r="C51" s="88"/>
      <c r="D51" s="89"/>
    </row>
    <row r="52" spans="1:4" ht="19.899999999999999" customHeight="1" x14ac:dyDescent="0.25">
      <c r="A52" s="87" t="s">
        <v>33</v>
      </c>
      <c r="B52" s="88"/>
      <c r="C52" s="88"/>
      <c r="D52" s="89"/>
    </row>
    <row r="53" spans="1:4" ht="30" customHeight="1" x14ac:dyDescent="0.25">
      <c r="A53" s="90">
        <v>28</v>
      </c>
      <c r="B53" s="86" t="s">
        <v>66</v>
      </c>
      <c r="C53" s="35" t="s">
        <v>35</v>
      </c>
      <c r="D53" s="36"/>
    </row>
    <row r="54" spans="1:4" ht="30" customHeight="1" x14ac:dyDescent="0.25">
      <c r="A54" s="84"/>
      <c r="B54" s="84"/>
      <c r="C54" s="37" t="s">
        <v>36</v>
      </c>
      <c r="D54" s="38"/>
    </row>
    <row r="55" spans="1:4" ht="30" customHeight="1" x14ac:dyDescent="0.25">
      <c r="A55" s="90"/>
      <c r="B55" s="94" t="s">
        <v>67</v>
      </c>
      <c r="C55" s="35" t="s">
        <v>35</v>
      </c>
      <c r="D55" s="36"/>
    </row>
    <row r="56" spans="1:4" ht="30" customHeight="1" x14ac:dyDescent="0.25">
      <c r="A56" s="84"/>
      <c r="B56" s="95"/>
      <c r="C56" s="37" t="s">
        <v>36</v>
      </c>
      <c r="D56" s="38"/>
    </row>
    <row r="57" spans="1:4" ht="30" customHeight="1" x14ac:dyDescent="0.25">
      <c r="A57" s="90"/>
      <c r="B57" s="96" t="s">
        <v>68</v>
      </c>
      <c r="C57" s="35" t="s">
        <v>35</v>
      </c>
      <c r="D57" s="36"/>
    </row>
    <row r="58" spans="1:4" ht="30" customHeight="1" x14ac:dyDescent="0.25">
      <c r="A58" s="84"/>
      <c r="B58" s="97"/>
      <c r="C58" s="37" t="s">
        <v>36</v>
      </c>
      <c r="D58" s="38"/>
    </row>
    <row r="59" spans="1:4" ht="30" customHeight="1" x14ac:dyDescent="0.25">
      <c r="A59" s="90">
        <v>29</v>
      </c>
      <c r="B59" s="86" t="s">
        <v>69</v>
      </c>
      <c r="C59" s="35" t="s">
        <v>35</v>
      </c>
      <c r="D59" s="36"/>
    </row>
    <row r="60" spans="1:4" ht="30" customHeight="1" x14ac:dyDescent="0.25">
      <c r="A60" s="84"/>
      <c r="B60" s="84"/>
      <c r="C60" s="37" t="s">
        <v>36</v>
      </c>
      <c r="D60" s="38"/>
    </row>
    <row r="61" spans="1:4" ht="30" customHeight="1" x14ac:dyDescent="0.25">
      <c r="A61" s="39">
        <v>30</v>
      </c>
      <c r="B61" s="40" t="s">
        <v>70</v>
      </c>
      <c r="C61" s="35" t="s">
        <v>40</v>
      </c>
      <c r="D61" s="36"/>
    </row>
    <row r="62" spans="1:4" ht="30" customHeight="1" x14ac:dyDescent="0.25">
      <c r="A62" s="39">
        <v>31</v>
      </c>
      <c r="B62" s="40" t="s">
        <v>71</v>
      </c>
      <c r="C62" s="35" t="s">
        <v>40</v>
      </c>
      <c r="D62" s="36"/>
    </row>
    <row r="63" spans="1:4" ht="30" customHeight="1" x14ac:dyDescent="0.25">
      <c r="A63" s="90">
        <v>32</v>
      </c>
      <c r="B63" s="86" t="s">
        <v>72</v>
      </c>
      <c r="C63" s="35" t="s">
        <v>35</v>
      </c>
      <c r="D63" s="36"/>
    </row>
    <row r="64" spans="1:4" ht="30" customHeight="1" x14ac:dyDescent="0.25">
      <c r="A64" s="84"/>
      <c r="B64" s="84"/>
      <c r="C64" s="37" t="s">
        <v>36</v>
      </c>
      <c r="D64" s="38"/>
    </row>
    <row r="65" spans="1:4" ht="30" customHeight="1" x14ac:dyDescent="0.25">
      <c r="A65" s="90">
        <v>33</v>
      </c>
      <c r="B65" s="86" t="s">
        <v>73</v>
      </c>
      <c r="C65" s="35" t="s">
        <v>35</v>
      </c>
      <c r="D65" s="36"/>
    </row>
    <row r="66" spans="1:4" ht="30" customHeight="1" x14ac:dyDescent="0.25">
      <c r="A66" s="84"/>
      <c r="B66" s="84"/>
      <c r="C66" s="37" t="s">
        <v>36</v>
      </c>
      <c r="D66" s="38"/>
    </row>
    <row r="67" spans="1:4" ht="19.899999999999999" customHeight="1" x14ac:dyDescent="0.25">
      <c r="A67" s="87" t="s">
        <v>74</v>
      </c>
      <c r="B67" s="88"/>
      <c r="C67" s="88"/>
      <c r="D67" s="89"/>
    </row>
    <row r="68" spans="1:4" ht="30" customHeight="1" x14ac:dyDescent="0.25">
      <c r="A68" s="90">
        <v>34</v>
      </c>
      <c r="B68" s="86" t="s">
        <v>75</v>
      </c>
      <c r="C68" s="35" t="s">
        <v>35</v>
      </c>
      <c r="D68" s="36"/>
    </row>
    <row r="69" spans="1:4" ht="30" customHeight="1" x14ac:dyDescent="0.25">
      <c r="A69" s="84"/>
      <c r="B69" s="84"/>
      <c r="C69" s="37" t="s">
        <v>36</v>
      </c>
      <c r="D69" s="38"/>
    </row>
    <row r="70" spans="1:4" ht="30" customHeight="1" x14ac:dyDescent="0.25">
      <c r="A70" s="90">
        <v>35</v>
      </c>
      <c r="B70" s="86" t="s">
        <v>76</v>
      </c>
      <c r="C70" s="35" t="s">
        <v>35</v>
      </c>
      <c r="D70" s="36"/>
    </row>
    <row r="71" spans="1:4" ht="30" customHeight="1" x14ac:dyDescent="0.25">
      <c r="A71" s="84"/>
      <c r="B71" s="84"/>
      <c r="C71" s="37" t="s">
        <v>36</v>
      </c>
      <c r="D71" s="38"/>
    </row>
    <row r="72" spans="1:4" ht="19.899999999999999" customHeight="1" x14ac:dyDescent="0.25">
      <c r="A72" s="87" t="s">
        <v>47</v>
      </c>
      <c r="B72" s="88"/>
      <c r="C72" s="88"/>
      <c r="D72" s="89"/>
    </row>
    <row r="73" spans="1:4" ht="30" customHeight="1" x14ac:dyDescent="0.25">
      <c r="A73" s="90">
        <v>36</v>
      </c>
      <c r="B73" s="86" t="s">
        <v>77</v>
      </c>
      <c r="C73" s="35" t="s">
        <v>35</v>
      </c>
      <c r="D73" s="36"/>
    </row>
    <row r="74" spans="1:4" ht="30" customHeight="1" x14ac:dyDescent="0.25">
      <c r="A74" s="84"/>
      <c r="B74" s="84"/>
      <c r="C74" s="37" t="s">
        <v>36</v>
      </c>
      <c r="D74" s="38"/>
    </row>
    <row r="75" spans="1:4" ht="30" customHeight="1" x14ac:dyDescent="0.25">
      <c r="A75" s="39">
        <v>37</v>
      </c>
      <c r="B75" s="40" t="s">
        <v>78</v>
      </c>
      <c r="C75" s="35" t="s">
        <v>40</v>
      </c>
      <c r="D75" s="36"/>
    </row>
    <row r="76" spans="1:4" ht="30" customHeight="1" x14ac:dyDescent="0.25">
      <c r="A76" s="90">
        <v>38</v>
      </c>
      <c r="B76" s="86" t="s">
        <v>79</v>
      </c>
      <c r="C76" s="35" t="s">
        <v>35</v>
      </c>
      <c r="D76" s="36"/>
    </row>
    <row r="77" spans="1:4" ht="30" customHeight="1" x14ac:dyDescent="0.25">
      <c r="A77" s="84"/>
      <c r="B77" s="84"/>
      <c r="C77" s="37" t="s">
        <v>36</v>
      </c>
      <c r="D77" s="38"/>
    </row>
    <row r="78" spans="1:4" x14ac:dyDescent="0.25">
      <c r="A78" s="14"/>
    </row>
    <row r="79" spans="1:4" x14ac:dyDescent="0.25">
      <c r="A79" s="14"/>
    </row>
    <row r="80" spans="1:4"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sheetData>
  <mergeCells count="62">
    <mergeCell ref="A4:A5"/>
    <mergeCell ref="A6:A7"/>
    <mergeCell ref="A8:A9"/>
    <mergeCell ref="A76:A77"/>
    <mergeCell ref="A63:A64"/>
    <mergeCell ref="A65:A66"/>
    <mergeCell ref="A68:A69"/>
    <mergeCell ref="A70:A71"/>
    <mergeCell ref="A73:A74"/>
    <mergeCell ref="A53:A54"/>
    <mergeCell ref="A55:A56"/>
    <mergeCell ref="A57:A58"/>
    <mergeCell ref="A59:A60"/>
    <mergeCell ref="A17:A18"/>
    <mergeCell ref="A19:D19"/>
    <mergeCell ref="B26:B27"/>
    <mergeCell ref="A2:D2"/>
    <mergeCell ref="A3:D3"/>
    <mergeCell ref="B43:B44"/>
    <mergeCell ref="B45:B46"/>
    <mergeCell ref="B47:B48"/>
    <mergeCell ref="B39:B40"/>
    <mergeCell ref="B35:B36"/>
    <mergeCell ref="A34:D34"/>
    <mergeCell ref="A38:D38"/>
    <mergeCell ref="B23:B24"/>
    <mergeCell ref="B31:B32"/>
    <mergeCell ref="B4:B5"/>
    <mergeCell ref="B6:B7"/>
    <mergeCell ref="B8:B9"/>
    <mergeCell ref="B12:B13"/>
    <mergeCell ref="B29:B30"/>
    <mergeCell ref="A33:D33"/>
    <mergeCell ref="A26:A27"/>
    <mergeCell ref="A29:A30"/>
    <mergeCell ref="B55:B56"/>
    <mergeCell ref="B57:B58"/>
    <mergeCell ref="B49:B50"/>
    <mergeCell ref="A31:A32"/>
    <mergeCell ref="A35:A36"/>
    <mergeCell ref="A51:D51"/>
    <mergeCell ref="A52:D52"/>
    <mergeCell ref="B53:B54"/>
    <mergeCell ref="A43:A44"/>
    <mergeCell ref="A45:A46"/>
    <mergeCell ref="A47:A48"/>
    <mergeCell ref="A49:A50"/>
    <mergeCell ref="A39:A40"/>
    <mergeCell ref="A20:A21"/>
    <mergeCell ref="A23:A24"/>
    <mergeCell ref="B17:B18"/>
    <mergeCell ref="B20:B21"/>
    <mergeCell ref="A12:A13"/>
    <mergeCell ref="B59:B60"/>
    <mergeCell ref="B76:B77"/>
    <mergeCell ref="B65:B66"/>
    <mergeCell ref="A67:D67"/>
    <mergeCell ref="B68:B69"/>
    <mergeCell ref="B70:B71"/>
    <mergeCell ref="A72:D72"/>
    <mergeCell ref="B73:B74"/>
    <mergeCell ref="B63:B6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zoomScale="80" zoomScaleNormal="80" workbookViewId="0">
      <selection activeCell="A4" sqref="A4"/>
    </sheetView>
  </sheetViews>
  <sheetFormatPr baseColWidth="10" defaultColWidth="11.42578125" defaultRowHeight="15" x14ac:dyDescent="0.25"/>
  <cols>
    <col min="1" max="2" width="100.7109375" style="32" customWidth="1"/>
    <col min="3" max="3" width="11.42578125" style="26" customWidth="1"/>
    <col min="4" max="16384" width="11.42578125" style="26"/>
  </cols>
  <sheetData>
    <row r="1" spans="1:2" ht="80.099999999999994" customHeight="1" x14ac:dyDescent="0.25">
      <c r="A1" s="100" t="s">
        <v>80</v>
      </c>
      <c r="B1" s="89"/>
    </row>
    <row r="2" spans="1:2" ht="5.0999999999999996" customHeight="1" x14ac:dyDescent="0.25">
      <c r="A2" s="27"/>
      <c r="B2" s="27"/>
    </row>
    <row r="3" spans="1:2" x14ac:dyDescent="0.25">
      <c r="A3" s="28" t="s">
        <v>81</v>
      </c>
      <c r="B3" s="29" t="s">
        <v>82</v>
      </c>
    </row>
    <row r="4" spans="1:2" x14ac:dyDescent="0.25">
      <c r="A4" s="30"/>
      <c r="B4" s="30"/>
    </row>
    <row r="5" spans="1:2" x14ac:dyDescent="0.25">
      <c r="A5" s="31"/>
      <c r="B5" s="31"/>
    </row>
    <row r="6" spans="1:2" x14ac:dyDescent="0.25">
      <c r="A6" s="31"/>
      <c r="B6" s="31"/>
    </row>
    <row r="7" spans="1:2" x14ac:dyDescent="0.25">
      <c r="A7" s="31"/>
      <c r="B7" s="31"/>
    </row>
    <row r="8" spans="1:2" x14ac:dyDescent="0.25">
      <c r="A8" s="31"/>
      <c r="B8" s="31"/>
    </row>
    <row r="9" spans="1:2" x14ac:dyDescent="0.25">
      <c r="A9" s="31"/>
      <c r="B9" s="31"/>
    </row>
  </sheetData>
  <mergeCells count="1">
    <mergeCell ref="A1:B1"/>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
  <sheetViews>
    <sheetView showGridLines="0" zoomScale="80" zoomScaleNormal="80" workbookViewId="0">
      <selection activeCell="A36" sqref="A36:XFD36"/>
    </sheetView>
  </sheetViews>
  <sheetFormatPr baseColWidth="10" defaultColWidth="11.5703125" defaultRowHeight="15" x14ac:dyDescent="0.25"/>
  <cols>
    <col min="1" max="1" width="60.7109375" style="15" customWidth="1"/>
    <col min="2" max="2" width="11.7109375" style="15" bestFit="1" customWidth="1"/>
    <col min="3" max="10" width="15.7109375" style="15" customWidth="1"/>
    <col min="11" max="11" width="11.5703125" style="50" customWidth="1"/>
    <col min="12" max="12" width="11.5703125" style="15" customWidth="1"/>
    <col min="13" max="16384" width="11.5703125" style="15"/>
  </cols>
  <sheetData>
    <row r="1" spans="1:11" ht="40.15" customHeight="1" x14ac:dyDescent="0.25">
      <c r="A1" s="2"/>
      <c r="B1" s="2"/>
      <c r="C1" s="103" t="s">
        <v>83</v>
      </c>
      <c r="D1" s="89"/>
      <c r="E1" s="103" t="s">
        <v>84</v>
      </c>
      <c r="F1" s="89"/>
      <c r="G1" s="103" t="s">
        <v>85</v>
      </c>
      <c r="H1" s="89"/>
      <c r="I1" s="103" t="s">
        <v>17</v>
      </c>
      <c r="J1" s="89"/>
    </row>
    <row r="2" spans="1:11" ht="19.899999999999999" customHeight="1" x14ac:dyDescent="0.25">
      <c r="A2" s="2"/>
      <c r="B2" s="2"/>
      <c r="C2" s="5" t="s">
        <v>86</v>
      </c>
      <c r="D2" s="5" t="s">
        <v>87</v>
      </c>
      <c r="E2" s="5" t="s">
        <v>86</v>
      </c>
      <c r="F2" s="5" t="s">
        <v>87</v>
      </c>
      <c r="G2" s="5" t="s">
        <v>86</v>
      </c>
      <c r="H2" s="5" t="s">
        <v>87</v>
      </c>
      <c r="I2" s="5" t="s">
        <v>86</v>
      </c>
      <c r="J2" s="4" t="s">
        <v>87</v>
      </c>
    </row>
    <row r="3" spans="1:11" ht="19.899999999999999" customHeight="1" x14ac:dyDescent="0.25">
      <c r="A3" s="104" t="s">
        <v>33</v>
      </c>
      <c r="B3" s="88"/>
      <c r="C3" s="88"/>
      <c r="D3" s="88"/>
      <c r="E3" s="88"/>
      <c r="F3" s="88"/>
      <c r="G3" s="88"/>
      <c r="H3" s="88"/>
      <c r="I3" s="88"/>
      <c r="J3" s="89"/>
    </row>
    <row r="4" spans="1:11" ht="30" customHeight="1" x14ac:dyDescent="0.25">
      <c r="A4" s="101" t="s">
        <v>34</v>
      </c>
      <c r="B4" s="55" t="s">
        <v>88</v>
      </c>
      <c r="C4" s="44"/>
      <c r="D4" s="45">
        <v>38</v>
      </c>
      <c r="E4" s="44"/>
      <c r="F4" s="68"/>
      <c r="G4" s="44"/>
      <c r="H4" s="45"/>
      <c r="I4" s="44"/>
      <c r="J4" s="45" t="s">
        <v>89</v>
      </c>
      <c r="K4" s="51"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AND(B4&lt;&gt;"Numérateur",B4&lt;&gt;"Dénominateur",
  NOT(AND(
    OR(ISBLANK(C4),C4=ROUND(C4,4)),
    OR(ISBLANK(D4),D4=ROUND(D4,4)),
    OR(ISBLANK(E4),E4=ROUND(E4,4)),
    OR(ISBLANK(F4),F4=ROUND(F4,4)),
    OR(ISBLANK(G4),G4=ROUND(G4,4)),
    OR(ISBLANK(H4),H4=ROUND(H4,4)),
    IF(I$1="",TRUE,OR(ISBLANK(I4),I4=ROUND(I4,4))),
    IF(I$1="",TRUE,OR(ISBLANK(J4),J4=ROUND(J4,4))),
    IF(K$1="",TRUE,OR(ISBLANK(K4),K4=ROUND(K4,4))),
    IF(K$1="",TRUE,OR(ISBLANK(L4),L4=ROUND(L4,4)))
  ))),
  "Précision supérieure à 2 décimales",
  MIN(C4:J4)&lt;0,"Nombres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Nombres attendus !</v>
      </c>
    </row>
    <row r="5" spans="1:11" ht="30" customHeight="1" x14ac:dyDescent="0.25">
      <c r="A5" s="83"/>
      <c r="B5" s="56" t="s">
        <v>90</v>
      </c>
      <c r="C5" s="46"/>
      <c r="D5" s="45">
        <v>10364</v>
      </c>
      <c r="E5" s="46"/>
      <c r="F5" s="47"/>
      <c r="G5" s="46"/>
      <c r="H5" s="47"/>
      <c r="I5" s="46"/>
      <c r="J5" s="47" t="s">
        <v>89</v>
      </c>
      <c r="K5" s="51" t="str">
        <f>_xlfn.IFS(
  OR(B5="Taux",B5=""), "",
  NOT(AND(
    OR(ISBLANK(C5),ISNUMBER(C5)),
    OR(ISBLANK(D5),ISNUMBER(D5)),
    OR(ISBLANK(E5),ISNUMBER(E5)),
    OR(ISBLANK(F5),ISNUMBER(F5)),
    OR(ISBLANK(G5),ISNUMBER(G5)),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OR(ISBLANK(G5),G5=ROUND(G5,0)),
      OR(ISBLANK(H5),H5=ROUND(H5,0)),
      IF(I$1="",TRUE,OR(ISBLANK(I5),I5=ROUND(I5,0))),
      IF(I$1="",TRUE,OR(ISBLANK(J5),J5=ROUND(J5,0))),
      IF(K$1="",TRUE,OR(ISBLANK(K5),K5=ROUND(K5,0))),
      IF(K$1="",TRUE,OR(ISBLANK(L5),L5=ROUND(L5,0)))
    ))
  ),
  "Entiers attendus !",
  AND(B5&lt;&gt;"Numérateur",B5&lt;&gt;"Dénominateur",
  NOT(AND(
    OR(ISBLANK(C5),C5=ROUND(C5,4)),
    OR(ISBLANK(D5),D5=ROUND(D5,4)),
    OR(ISBLANK(E5),E5=ROUND(E5,4)),
    OR(ISBLANK(F5),F5=ROUND(F5,4)),
    OR(ISBLANK(G5),G5=ROUND(G5,4)),
    OR(ISBLANK(H5),H5=ROUND(H5,4)),
    IF(I$1="",TRUE,OR(ISBLANK(I5),I5=ROUND(I5,4))),
    IF(I$1="",TRUE,OR(ISBLANK(J5),J5=ROUND(J5,4))),
    IF(K$1="",TRUE,OR(ISBLANK(K5),K5=ROUND(K5,4))),
    IF(K$1="",TRUE,OR(ISBLANK(L5),L5=ROUND(L5,4)))
  ))),
  "Précision supérieure à 2 décimales",
  MIN(C5:J5)&lt;0,"Nombres positifs attendus !",
  AND(B5="Dénominateur",
  NOT(AND(
    OR(ISBLANK(C5),C5&gt;0),
    OR(ISBLANK(D5),D5&gt;0),
    OR(ISBLANK(E5),E5&gt;0),
    OR(ISBLANK(F5),F5&gt;0),
    OR(ISBLANK(G5),G5&gt;0),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OR(ISBLANK(G4),ISBLANK(G5),G5&gt;=G4),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Nombres attendus !</v>
      </c>
    </row>
    <row r="6" spans="1:11" ht="30" customHeight="1" x14ac:dyDescent="0.25">
      <c r="A6" s="84"/>
      <c r="B6" s="56" t="s">
        <v>91</v>
      </c>
      <c r="C6" s="57" t="str">
        <f>IF(OR(C5="",C5="N/A",C5="NC",C5="ND"),"",C4/C5)</f>
        <v/>
      </c>
      <c r="D6" s="57">
        <f>IF(OR(D4="ND",D5="ND"),"ND",IF(OR(D4="NA",D5="NA"),"NA",IF(D4=0,0,IF(D5=0,"ND",D4/D5))))</f>
        <v>3.6665380162099574E-3</v>
      </c>
      <c r="E6" s="57" t="str">
        <f>IF(OR(E5="",E5="N/A",E5="NC",E5="ND"),"",E4/E5)</f>
        <v/>
      </c>
      <c r="F6" s="57" t="str">
        <f>IF(OR(F5="",F5="N/A",F5="NC",F5="ND"),"",F4/F5)</f>
        <v/>
      </c>
      <c r="G6" s="57" t="str">
        <f>IF(OR(G5="",G5="N/A",G5="NC",G5="ND"),"",G4/G5)</f>
        <v/>
      </c>
      <c r="H6" s="57" t="str">
        <f>IF(OR(H5="",H5="N/A",H5="NC",H5="ND"),"",H4/H5)</f>
        <v/>
      </c>
      <c r="I6" s="57" t="str">
        <f>IF(OR(I5="",I5="N/A",I5="NC",I5="ND"),"",I4/I5)</f>
        <v/>
      </c>
      <c r="J6" s="57" t="str">
        <f>IF(OR(J4="ND",J5="ND"),"ND",IF(OR(J4="NA",J5="NA"),"NA",IF(J4=0,0,IF(J5=0,"ND",J4/J5))))</f>
        <v>ND</v>
      </c>
      <c r="K6" s="51" t="str">
        <f>_xlfn.IFS(
OR(B6="Taux",B6=""), "",
NOT(AND(
OR(ISBLANK(C6),ISNUMBER(C6)),
OR(ISBLANK(D6),ISNUMBER(D6)),
OR(ISBLANK(E6),ISNUMBER(E6)),
OR(ISBLANK(F6),ISNUMBER(F6)),
OR(ISBLANK(G6),ISNUMBER(G6)),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OR(ISBLANK(G6),G6=ROUND(G6,0)),
OR(ISBLANK(H6),H6=ROUND(H6,0)),
IF(I$1="",TRUE,OR(ISBLANK(I6),I6=ROUND(I6,0))),
IF(I$1="",TRUE,OR(ISBLANK(J6),J6=ROUND(J6,0))),
IF(K$1="",TRUE,OR(ISBLANK(K6),K6=ROUND(K6,0))),
IF(K$1="",TRUE,OR(ISBLANK(L6),L6=ROUND(L6,0)))
))
),
"Entiers attendus !",
AND(B6&lt;&gt;"Numérateur",B6&lt;&gt;"Dénominateur",
NOT(AND(
OR(ISBLANK(C6),C6=ROUND(C6,4)),
OR(ISBLANK(D6),D6=ROUND(D6,4)),
OR(ISBLANK(E6),E6=ROUND(E6,4)),
OR(ISBLANK(F6),F6=ROUND(F6,4)),
OR(ISBLANK(G6),G6=ROUND(G6,4)),
OR(ISBLANK(H6),H6=ROUND(H6,4)),
IF(I$1="",TRUE,OR(ISBLANK(I6),I6=ROUND(I6,4))),
IF(I$1="",TRUE,OR(ISBLANK(J6),J6=ROUND(J6,4))),
IF(K$1="",TRUE,OR(ISBLANK(K6),K6=ROUND(K6,4))),
IF(K$1="",TRUE,OR(ISBLANK(L6),L6=ROUND(L6,4)))
))),
"Précision supérieure à 2 décimales",
MIN(C6:J6)&lt;0,"Nombres positifs attendus !",
AND(B6="Dénominateur",
NOT(AND(
OR(ISBLANK(C6),C6&gt;0),
OR(ISBLANK(D6),D6&gt;0),
OR(ISBLANK(E6),E6&gt;0),
OR(ISBLANK(F6),F6&gt;0),
OR(ISBLANK(G6),G6&gt;0),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OR(ISBLANK(G5),ISBLANK(G6),G6&gt;=G5),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11" ht="30" customHeight="1" x14ac:dyDescent="0.25">
      <c r="A7" s="101" t="s">
        <v>37</v>
      </c>
      <c r="B7" s="55" t="s">
        <v>88</v>
      </c>
      <c r="C7" s="44"/>
      <c r="D7" s="45">
        <v>0</v>
      </c>
      <c r="E7" s="44"/>
      <c r="F7" s="45"/>
      <c r="G7" s="44"/>
      <c r="H7" s="45"/>
      <c r="I7" s="44"/>
      <c r="J7" s="45" t="s">
        <v>89</v>
      </c>
      <c r="K7" s="51" t="str">
        <f>_xlfn.IFS(
OR(B7="Taux",B7=""), "",
NOT(AND(
OR(ISBLANK(C7),ISNUMBER(C7)),
OR(ISBLANK(D7),ISNUMBER(D7)),
OR(ISBLANK(E7),ISNUMBER(E7)),
OR(ISBLANK(F7),ISNUMBER(F7)),
OR(ISBLANK(G7),ISNUMBER(G7)),
OR(ISBLANK(H7),ISNUMBER(H7)),
IF(I$1="",TRUE,OR(ISBLANK(I7),ISNUMBER(I7))),
IF(I$1="",TRUE,OR(ISBLANK(J7),ISNUMBER(J7))),
IF(K$1="",TRUE,OR(ISBLANK(K7),ISNUMBER(K7))),
IF(K$1="",TRUE,OR(ISBLANK(L7),ISNUMBER(L7)))
)),
"Nombres attendus !",
AND( OR(B7="Numérateur",B7="Dénominateur"),
NOT(AND(
OR(ISBLANK(C7),C7=ROUND(C7,0)),
OR(ISBLANK(D7),D7=ROUND(D7,0)),
OR(ISBLANK(E7),E7=ROUND(E7,0)),
OR(ISBLANK(F7),F7=ROUND(F7,0)),
OR(ISBLANK(G7),G7=ROUND(G7,0)),
OR(ISBLANK(H7),H7=ROUND(H7,0)),
IF(I$1="",TRUE,OR(ISBLANK(I7),I7=ROUND(I7,0))),
IF(I$1="",TRUE,OR(ISBLANK(J7),J7=ROUND(J7,0))),
IF(K$1="",TRUE,OR(ISBLANK(K7),K7=ROUND(K7,0))),
IF(K$1="",TRUE,OR(ISBLANK(L7),L7=ROUND(L7,0)))
))
),
"Entiers attendus !",
AND(B7&lt;&gt;"Numérateur",B7&lt;&gt;"Dénominateur",
NOT(AND(
OR(ISBLANK(C7),C7=ROUND(C7,4)),
OR(ISBLANK(D7),D7=ROUND(D7,4)),
OR(ISBLANK(E7),E7=ROUND(E7,4)),
OR(ISBLANK(F7),F7=ROUND(F7,4)),
OR(ISBLANK(G7),G7=ROUND(G7,4)),
OR(ISBLANK(H7),H7=ROUND(H7,4)),
IF(I$1="",TRUE,OR(ISBLANK(I7),I7=ROUND(I7,4))),
IF(I$1="",TRUE,OR(ISBLANK(J7),J7=ROUND(J7,4))),
IF(K$1="",TRUE,OR(ISBLANK(K7),K7=ROUND(K7,4))),
IF(K$1="",TRUE,OR(ISBLANK(L7),L7=ROUND(L7,4)))
))),
"Précision supérieure à 2 décimales",
MIN(C7:J7)&lt;0,"Nombres positifs attendus !",
AND(B7="Dénominateur",
NOT(AND(
OR(ISBLANK(C7),C7&gt;0),
OR(ISBLANK(D7),D7&gt;0),
OR(ISBLANK(E7),E7&gt;0),
OR(ISBLANK(F7),F7&gt;0),
OR(ISBLANK(G7),G7&gt;0),
OR(ISBLANK(H7),H7&gt;0),
IF(I$1="",TRUE,OR(ISBLANK(I7),I7&gt;0)),
IF(I$1="",TRUE,OR(ISBLANK(J7),J7&gt;0)),
IF(K$1="",TRUE,OR(ISBLANK(K7),K7&gt;0)),
IF(K$1="",TRUE,OR(ISBLANK(L7),L7&gt;0))
))),
"Nombres strictement positifs attendus !",
IF(B7="Dénominateur",
NOT(AND(
OR(ISBLANK(C6),ISBLANK(C7),C7&gt;=C6),
OR(ISBLANK(D6),ISBLANK(D7),D7&gt;=D6),
OR(ISBLANK(E6),ISBLANK(E7),E7&gt;=E6),
OR(ISBLANK(F6),ISBLANK(F7),F7&gt;=F6),
OR(ISBLANK(G6),ISBLANK(G7),G7&gt;=G6),
OR(ISBLANK(H6),ISBLANK(H7),H7&gt;=H6),
IF(I$1="",TRUE,OR(ISBLANK(I6),ISBLANK(I7),I7&gt;=I6)),
IF(I$1="",TRUE,OR(ISBLANK(J6),ISBLANK(J7),J7&gt;=J6)),
IF(K$1="",TRUE,OR(ISBLANK(K6),ISBLANK(K7),K7&gt;=K6)),
IF(K$1="",TRUE,OR(ISBLANK(L6),ISBLANK(L7),L7&gt;=L6))
)),FALSE),
"Numérateur supérieur à ce dénominateur !",
LEFT( IF(B7="Dénominateur",A6,A7),12) = "(Facultatif)","",
IF(I$1="",COUNTBLANK(C7:H7),COUNTBLANK(C7:J7))&gt;0,
_xlfn.CONCAT("Encore ",IF(I$1="",COUNTBLANK(C7:H7),COUNTBLANK(C7:J7)), " cellule(s) requise(s)"),
TRUE,""
)</f>
        <v>Nombres attendus !</v>
      </c>
    </row>
    <row r="8" spans="1:11" ht="30" customHeight="1" x14ac:dyDescent="0.25">
      <c r="A8" s="83"/>
      <c r="B8" s="56" t="s">
        <v>90</v>
      </c>
      <c r="C8" s="46"/>
      <c r="D8" s="45">
        <v>0</v>
      </c>
      <c r="E8" s="46"/>
      <c r="F8" s="47"/>
      <c r="G8" s="46"/>
      <c r="H8" s="47"/>
      <c r="I8" s="46"/>
      <c r="J8" s="47" t="s">
        <v>89</v>
      </c>
      <c r="K8" s="51" t="str">
        <f>_xlfn.IFS(
OR(B8="Taux",B8=""), "",
NOT(AND(
OR(ISBLANK(C8),ISNUMBER(C8)),
OR(ISBLANK(D8),ISNUMBER(D8)),
OR(ISBLANK(E8),ISNUMBER(E8)),
OR(ISBLANK(F8),ISNUMBER(F8)),
OR(ISBLANK(G8),ISNUMBER(G8)),
OR(ISBLANK(H8),ISNUMBER(H8)),
IF(I$1="",TRUE,OR(ISBLANK(I8),ISNUMBER(I8))),
IF(I$1="",TRUE,OR(ISBLANK(J8),ISNUMBER(J8))),
IF(K$1="",TRUE,OR(ISBLANK(K8),ISNUMBER(K8))),
IF(K$1="",TRUE,OR(ISBLANK(L8),ISNUMBER(L8)))
)),
"Nombres attendus !",
AND( OR(B8="Numérateur",B8="Dénominateur"),
NOT(AND(
OR(ISBLANK(C8),C8=ROUND(C8,0)),
OR(ISBLANK(D8),D8=ROUND(D8,0)),
OR(ISBLANK(E8),E8=ROUND(E8,0)),
OR(ISBLANK(F8),F8=ROUND(F8,0)),
OR(ISBLANK(G8),G8=ROUND(G8,0)),
OR(ISBLANK(H8),H8=ROUND(H8,0)),
IF(I$1="",TRUE,OR(ISBLANK(I8),I8=ROUND(I8,0))),
IF(I$1="",TRUE,OR(ISBLANK(J8),J8=ROUND(J8,0))),
IF(K$1="",TRUE,OR(ISBLANK(K8),K8=ROUND(K8,0))),
IF(K$1="",TRUE,OR(ISBLANK(L8),L8=ROUND(L8,0)))
))
),
"Entiers attendus !",
AND(B8&lt;&gt;"Numérateur",B8&lt;&gt;"Dénominateur",
NOT(AND(
OR(ISBLANK(C8),C8=ROUND(C8,4)),
OR(ISBLANK(D8),D8=ROUND(D8,4)),
OR(ISBLANK(E8),E8=ROUND(E8,4)),
OR(ISBLANK(F8),F8=ROUND(F8,4)),
OR(ISBLANK(G8),G8=ROUND(G8,4)),
OR(ISBLANK(H8),H8=ROUND(H8,4)),
IF(I$1="",TRUE,OR(ISBLANK(I8),I8=ROUND(I8,4))),
IF(I$1="",TRUE,OR(ISBLANK(J8),J8=ROUND(J8,4))),
IF(K$1="",TRUE,OR(ISBLANK(K8),K8=ROUND(K8,4))),
IF(K$1="",TRUE,OR(ISBLANK(L8),L8=ROUND(L8,4)))
))),
"Précision supérieure à 2 décimales",
MIN(C8:J8)&lt;0,"Nombres positifs attendus !",
AND(B8="Dénominateur",
NOT(AND(
OR(ISBLANK(C8),C8&gt;0),
OR(ISBLANK(D8),D8&gt;0),
OR(ISBLANK(E8),E8&gt;0),
OR(ISBLANK(F8),F8&gt;0),
OR(ISBLANK(G8),G8&gt;0),
OR(ISBLANK(H8),H8&gt;0),
IF(I$1="",TRUE,OR(ISBLANK(I8),I8&gt;0)),
IF(I$1="",TRUE,OR(ISBLANK(J8),J8&gt;0)),
IF(K$1="",TRUE,OR(ISBLANK(K8),K8&gt;0)),
IF(K$1="",TRUE,OR(ISBLANK(L8),L8&gt;0))
))),
"Nombres strictement positifs attendus !",
IF(B8="Dénominateur",
NOT(AND(
OR(ISBLANK(C7),ISBLANK(C8),C8&gt;=C7),
OR(ISBLANK(D7),ISBLANK(D8),D8&gt;=D7),
OR(ISBLANK(E7),ISBLANK(E8),E8&gt;=E7),
OR(ISBLANK(F7),ISBLANK(F8),F8&gt;=F7),
OR(ISBLANK(G7),ISBLANK(G8),G8&gt;=G7),
OR(ISBLANK(H7),ISBLANK(H8),H8&gt;=H7),
IF(I$1="",TRUE,OR(ISBLANK(I7),ISBLANK(I8),I8&gt;=I7)),
IF(I$1="",TRUE,OR(ISBLANK(J7),ISBLANK(J8),J8&gt;=J7)),
IF(K$1="",TRUE,OR(ISBLANK(K7),ISBLANK(K8),K8&gt;=K7)),
IF(K$1="",TRUE,OR(ISBLANK(L7),ISBLANK(L8),L8&gt;=L7))
)),FALSE),
"Numérateur supérieur à ce dénominateur !",
LEFT( IF(B8="Dénominateur",A7,A8),12) = "(Facultatif)","",
IF(I$1="",COUNTBLANK(C8:H8),COUNTBLANK(C8:J8))&gt;0,
_xlfn.CONCAT("Encore ",IF(I$1="",COUNTBLANK(C8:H8),COUNTBLANK(C8:J8)), " cellule(s) requise(s)"),
TRUE,""
)</f>
        <v>Nombres attendus !</v>
      </c>
    </row>
    <row r="9" spans="1:11" ht="30" customHeight="1" x14ac:dyDescent="0.25">
      <c r="A9" s="84"/>
      <c r="B9" s="56" t="s">
        <v>91</v>
      </c>
      <c r="C9" s="57" t="str">
        <f>IF(OR(C8="",C8="N/A",C8="NC",C8="ND"),"",C7/C8)</f>
        <v/>
      </c>
      <c r="D9" s="57">
        <f>IF(OR(D7="ND",D8="ND"),"ND",IF(OR(D7="NA",D8="NA"),"NA",IF(D7=0,0,IF(D8=0,"ND",D7/D8))))</f>
        <v>0</v>
      </c>
      <c r="E9" s="57"/>
      <c r="F9" s="57"/>
      <c r="G9" s="57"/>
      <c r="H9" s="57"/>
      <c r="I9" s="57"/>
      <c r="J9" s="57" t="str">
        <f>IF(OR(J7="ND",J8="ND"),"ND",IF(OR(J7="NA",J8="NA"),"NA",IF(J7=0,0,IF(J8=0,"ND",J7/J8))))</f>
        <v>ND</v>
      </c>
      <c r="K9" s="51" t="str">
        <f>_xlfn.IFS(
OR(B9="Taux",B9=""), "",
NOT(AND(
OR(ISBLANK(C9),ISNUMBER(C9)),
OR(ISBLANK(D9),ISNUMBER(D9)),
OR(ISBLANK(E9),ISNUMBER(E9)),
OR(ISBLANK(F9),ISNUMBER(F9)),
OR(ISBLANK(G9),ISNUMBER(G9)),
OR(ISBLANK(H9),ISNUMBER(H9)),
IF(I$1="",TRUE,OR(ISBLANK(I9),ISNUMBER(I9))),
IF(I$1="",TRUE,OR(ISBLANK(J9),ISNUMBER(J9))),
IF(K$1="",TRUE,OR(ISBLANK(K9),ISNUMBER(K9))),
IF(K$1="",TRUE,OR(ISBLANK(L9),ISNUMBER(L9)))
)),
"Nombres attendus !",
AND( OR(B9="Numérateur",B9="Dénominateur"),
NOT(AND(
OR(ISBLANK(C9),C9=ROUND(C9,0)),
OR(ISBLANK(D9),D9=ROUND(D9,0)),
OR(ISBLANK(E9),E9=ROUND(E9,0)),
OR(ISBLANK(F9),F9=ROUND(F9,0)),
OR(ISBLANK(G9),G9=ROUND(G9,0)),
OR(ISBLANK(H9),H9=ROUND(H9,0)),
IF(I$1="",TRUE,OR(ISBLANK(I9),I9=ROUND(I9,0))),
IF(I$1="",TRUE,OR(ISBLANK(J9),J9=ROUND(J9,0))),
IF(K$1="",TRUE,OR(ISBLANK(K9),K9=ROUND(K9,0))),
IF(K$1="",TRUE,OR(ISBLANK(L9),L9=ROUND(L9,0)))
))
),
"Entiers attendus !",
AND(B9&lt;&gt;"Numérateur",B9&lt;&gt;"Dénominateur",
NOT(AND(
OR(ISBLANK(C9),C9=ROUND(C9,4)),
OR(ISBLANK(D9),D9=ROUND(D9,4)),
OR(ISBLANK(E9),E9=ROUND(E9,4)),
OR(ISBLANK(F9),F9=ROUND(F9,4)),
OR(ISBLANK(G9),G9=ROUND(G9,4)),
OR(ISBLANK(H9),H9=ROUND(H9,4)),
IF(I$1="",TRUE,OR(ISBLANK(I9),I9=ROUND(I9,4))),
IF(I$1="",TRUE,OR(ISBLANK(J9),J9=ROUND(J9,4))),
IF(K$1="",TRUE,OR(ISBLANK(K9),K9=ROUND(K9,4))),
IF(K$1="",TRUE,OR(ISBLANK(L9),L9=ROUND(L9,4)))
))),
"Précision supérieure à 2 décimales",
MIN(C9:J9)&lt;0,"Nombres positifs attendus !",
AND(B9="Dénominateur",
NOT(AND(
OR(ISBLANK(C9),C9&gt;0),
OR(ISBLANK(D9),D9&gt;0),
OR(ISBLANK(E9),E9&gt;0),
OR(ISBLANK(F9),F9&gt;0),
OR(ISBLANK(G9),G9&gt;0),
OR(ISBLANK(H9),H9&gt;0),
IF(I$1="",TRUE,OR(ISBLANK(I9),I9&gt;0)),
IF(I$1="",TRUE,OR(ISBLANK(J9),J9&gt;0)),
IF(K$1="",TRUE,OR(ISBLANK(K9),K9&gt;0)),
IF(K$1="",TRUE,OR(ISBLANK(L9),L9&gt;0))
))),
"Nombres strictement positifs attendus !",
IF(B9="Dénominateur",
NOT(AND(
OR(ISBLANK(C8),ISBLANK(C9),C9&gt;=C8),
OR(ISBLANK(D8),ISBLANK(D9),D9&gt;=D8),
OR(ISBLANK(E8),ISBLANK(E9),E9&gt;=E8),
OR(ISBLANK(F8),ISBLANK(F9),F9&gt;=F8),
OR(ISBLANK(G8),ISBLANK(G9),G9&gt;=G8),
OR(ISBLANK(H8),ISBLANK(H9),H9&gt;=H8),
IF(I$1="",TRUE,OR(ISBLANK(I8),ISBLANK(I9),I9&gt;=I8)),
IF(I$1="",TRUE,OR(ISBLANK(J8),ISBLANK(J9),J9&gt;=J8)),
IF(K$1="",TRUE,OR(ISBLANK(K8),ISBLANK(K9),K9&gt;=K8)),
IF(K$1="",TRUE,OR(ISBLANK(L8),ISBLANK(L9),L9&gt;=L8))
)),FALSE),
"Numérateur supérieur à ce dénominateur !",
LEFT( IF(B9="Dénominateur",A8,A9),12) = "(Facultatif)","",
IF(I$1="",COUNTBLANK(C9:H9),COUNTBLANK(C9:J9))&gt;0,
_xlfn.CONCAT("Encore ",IF(I$1="",COUNTBLANK(C9:H9),COUNTBLANK(C9:J9)), " cellule(s) requise(s)"),
TRUE,""
)</f>
        <v/>
      </c>
    </row>
    <row r="10" spans="1:11" ht="30" customHeight="1" x14ac:dyDescent="0.25">
      <c r="A10" s="101" t="s">
        <v>38</v>
      </c>
      <c r="B10" s="55" t="s">
        <v>88</v>
      </c>
      <c r="C10" s="44"/>
      <c r="D10" s="45">
        <v>547</v>
      </c>
      <c r="E10" s="44"/>
      <c r="F10" s="45"/>
      <c r="G10" s="44"/>
      <c r="H10" s="45"/>
      <c r="I10" s="44"/>
      <c r="J10" s="45" t="s">
        <v>89</v>
      </c>
      <c r="K10" s="51" t="str">
        <f>_xlfn.IFS(
  OR(B10="Taux",B10=""), "",
  NOT(AND(
    OR(ISBLANK(C10),ISNUMBER(C10)),
    OR(ISBLANK(D10),ISNUMBER(D10)),
    OR(ISBLANK(E10),ISNUMBER(E10)),
    OR(ISBLANK(F10),ISNUMBER(F10)),
    OR(ISBLANK(G10),ISNUMBER(G10)),
    OR(ISBLANK(H10),ISNUMBER(H10)),
    IF(I$1="",TRUE,OR(ISBLANK(I10),ISNUMBER(I10))),
    IF(I$1="",TRUE,OR(ISBLANK(J10),ISNUMBER(J10))),
    IF(K$1="",TRUE,OR(ISBLANK(K10),ISNUMBER(K10))),
    IF(K$1="",TRUE,OR(ISBLANK(L10),ISNUMBER(L10)))
  )),
  "Nombres attendus !",
  AND( OR(B10="Numérateur",B10="Dénominateur"),
    NOT(AND(
      OR(ISBLANK(C10),C10=ROUND(C10,0)),
      OR(ISBLANK(D10),D10=ROUND(D10,0)),
      OR(ISBLANK(E10),E10=ROUND(E10,0)),
      OR(ISBLANK(F10),F10=ROUND(F10,0)),
      OR(ISBLANK(G10),G10=ROUND(G10,0)),
      OR(ISBLANK(H10),H10=ROUND(H10,0)),
      IF(I$1="",TRUE,OR(ISBLANK(I10),I10=ROUND(I10,0))),
      IF(I$1="",TRUE,OR(ISBLANK(J10),J10=ROUND(J10,0))),
      IF(K$1="",TRUE,OR(ISBLANK(K10),K10=ROUND(K10,0))),
      IF(K$1="",TRUE,OR(ISBLANK(L10),L10=ROUND(L10,0)))
    ))
  ),
  "Entiers attendus !",
  AND(B10&lt;&gt;"Numérateur",B10&lt;&gt;"Dénominateur",
  NOT(AND(
    OR(ISBLANK(C10),C10=ROUND(C10,4)),
    OR(ISBLANK(D10),D10=ROUND(D10,4)),
    OR(ISBLANK(E10),E10=ROUND(E10,4)),
    OR(ISBLANK(F10),F10=ROUND(F10,4)),
    OR(ISBLANK(G10),G10=ROUND(G10,4)),
    OR(ISBLANK(H10),H10=ROUND(H10,4)),
    IF(I$1="",TRUE,OR(ISBLANK(I10),I10=ROUND(I10,4))),
    IF(I$1="",TRUE,OR(ISBLANK(J10),J10=ROUND(J10,4))),
    IF(K$1="",TRUE,OR(ISBLANK(K10),K10=ROUND(K10,4))),
    IF(K$1="",TRUE,OR(ISBLANK(L10),L10=ROUND(L10,4)))
  ))),
  "Précision supérieure à 2 décimales",
  MIN(C10:J10)&lt;0,"Nombres positifs attendus !",
  AND(B10="Dénominateur",
  NOT(AND(
    OR(ISBLANK(C10),C10&gt;0),
    OR(ISBLANK(D10),D10&gt;0),
    OR(ISBLANK(E10),E10&gt;0),
    OR(ISBLANK(F10),F10&gt;0),
    OR(ISBLANK(G10),G10&gt;0),
    OR(ISBLANK(H10),H10&gt;0),
    IF(I$1="",TRUE,OR(ISBLANK(I10),I10&gt;0)),
    IF(I$1="",TRUE,OR(ISBLANK(J10),J10&gt;0)),
    IF(K$1="",TRUE,OR(ISBLANK(K10),K10&gt;0)),
    IF(K$1="",TRUE,OR(ISBLANK(L10),L10&gt;0))
  ))),
  "Nombres strictement positifs attendus !",
  IF(B10="Dénominateur",
  NOT(AND(
    OR(ISBLANK(C9),ISBLANK(C10),C10&gt;=C9),
    OR(ISBLANK(D9),ISBLANK(D10),D10&gt;=D9),
    OR(ISBLANK(E9),ISBLANK(E10),E10&gt;=E9),
    OR(ISBLANK(F9),ISBLANK(F10),F10&gt;=F9),
    OR(ISBLANK(G9),ISBLANK(G10),G10&gt;=G9),
    OR(ISBLANK(H9),ISBLANK(H10),H10&gt;=H9),
    IF(I$1="",TRUE,OR(ISBLANK(I9),ISBLANK(I10),I10&gt;=I9)),
    IF(I$1="",TRUE,OR(ISBLANK(J9),ISBLANK(J10),J10&gt;=J9)),
    IF(K$1="",TRUE,OR(ISBLANK(K9),ISBLANK(K10),K10&gt;=K9)),
    IF(K$1="",TRUE,OR(ISBLANK(L9),ISBLANK(L10),L10&gt;=L9))
  )),FALSE),
  "Numérateur supérieur à ce dénominateur !",
  LEFT( IF(B10="Dénominateur",A9,A10),12) = "(Facultatif)","",
  IF(I$1="",COUNTBLANK(C10:H10),COUNTBLANK(C10:J10))&gt;0,
  _xlfn.CONCAT("Encore ",IF(I$1="",COUNTBLANK(C10:H10),COUNTBLANK(C10:J10)), " cellule(s) requise(s)"),
  TRUE,""
)</f>
        <v>Nombres attendus !</v>
      </c>
    </row>
    <row r="11" spans="1:11" ht="30" customHeight="1" x14ac:dyDescent="0.25">
      <c r="A11" s="83"/>
      <c r="B11" s="56" t="s">
        <v>90</v>
      </c>
      <c r="C11" s="46"/>
      <c r="D11" s="45">
        <v>8179</v>
      </c>
      <c r="E11" s="46"/>
      <c r="F11" s="47"/>
      <c r="G11" s="46"/>
      <c r="H11" s="47"/>
      <c r="I11" s="46"/>
      <c r="J11" s="45" t="s">
        <v>89</v>
      </c>
      <c r="K11" s="51" t="str">
        <f>_xlfn.IFS(
  OR(B11="Taux",B11=""), "",
  NOT(AND(
    OR(ISBLANK(C11),ISNUMBER(C11)),
    OR(ISBLANK(D11),ISNUMBER(D11)),
    OR(ISBLANK(E11),ISNUMBER(E11)),
    OR(ISBLANK(F11),ISNUMBER(F11)),
    OR(ISBLANK(G11),ISNUMBER(G11)),
    OR(ISBLANK(H11),ISNUMBER(H11)),
    IF(I$1="",TRUE,OR(ISBLANK(I11),ISNUMBER(I11))),
    IF(I$1="",TRUE,OR(ISBLANK(J11),ISNUMBER(J11))),
    IF(K$1="",TRUE,OR(ISBLANK(K11),ISNUMBER(K11))),
    IF(K$1="",TRUE,OR(ISBLANK(L11),ISNUMBER(L11)))
  )),
  "Nombres attendus !",
  AND( OR(B11="Numérateur",B11="Dénominateur"),
    NOT(AND(
      OR(ISBLANK(C11),C11=ROUND(C11,0)),
      OR(ISBLANK(D11),D11=ROUND(D11,0)),
      OR(ISBLANK(E11),E11=ROUND(E11,0)),
      OR(ISBLANK(F11),F11=ROUND(F11,0)),
      OR(ISBLANK(G11),G11=ROUND(G11,0)),
      OR(ISBLANK(H11),H11=ROUND(H11,0)),
      IF(I$1="",TRUE,OR(ISBLANK(I11),I11=ROUND(I11,0))),
      IF(I$1="",TRUE,OR(ISBLANK(J11),J11=ROUND(J11,0))),
      IF(K$1="",TRUE,OR(ISBLANK(K11),K11=ROUND(K11,0))),
      IF(K$1="",TRUE,OR(ISBLANK(L11),L11=ROUND(L11,0)))
    ))
  ),
  "Entiers attendus !",
  AND(B11&lt;&gt;"Numérateur",B11&lt;&gt;"Dénominateur",
  NOT(AND(
    OR(ISBLANK(C11),C11=ROUND(C11,4)),
    OR(ISBLANK(D11),D11=ROUND(D11,4)),
    OR(ISBLANK(E11),E11=ROUND(E11,4)),
    OR(ISBLANK(F11),F11=ROUND(F11,4)),
    OR(ISBLANK(G11),G11=ROUND(G11,4)),
    OR(ISBLANK(H11),H11=ROUND(H11,4)),
    IF(I$1="",TRUE,OR(ISBLANK(I11),I11=ROUND(I11,4))),
    IF(I$1="",TRUE,OR(ISBLANK(J11),J11=ROUND(J11,4))),
    IF(K$1="",TRUE,OR(ISBLANK(K11),K11=ROUND(K11,4))),
    IF(K$1="",TRUE,OR(ISBLANK(L11),L11=ROUND(L11,4)))
  ))),
  "Précision supérieure à 2 décimales",
  MIN(C11:J11)&lt;0,"Nombres positifs attendus !",
  AND(B11="Dénominateur",
  NOT(AND(
    OR(ISBLANK(C11),C11&gt;0),
    OR(ISBLANK(D11),D11&gt;0),
    OR(ISBLANK(E11),E11&gt;0),
    OR(ISBLANK(F11),F11&gt;0),
    OR(ISBLANK(G11),G11&gt;0),
    OR(ISBLANK(H11),H11&gt;0),
    IF(I$1="",TRUE,OR(ISBLANK(I11),I11&gt;0)),
    IF(I$1="",TRUE,OR(ISBLANK(J11),J11&gt;0)),
    IF(K$1="",TRUE,OR(ISBLANK(K11),K11&gt;0)),
    IF(K$1="",TRUE,OR(ISBLANK(L11),L11&gt;0))
  ))),
  "Nombres strictement positifs attendus !",
  IF(B11="Dénominateur",
  NOT(AND(
    OR(ISBLANK(C10),ISBLANK(C11),C11&gt;=C10),
    OR(ISBLANK(D10),ISBLANK(D11),D11&gt;=D10),
    OR(ISBLANK(E10),ISBLANK(E11),E11&gt;=E10),
    OR(ISBLANK(F10),ISBLANK(F11),F11&gt;=F10),
    OR(ISBLANK(G10),ISBLANK(G11),G11&gt;=G10),
    OR(ISBLANK(H10),ISBLANK(H11),H11&gt;=H10),
    IF(I$1="",TRUE,OR(ISBLANK(I10),ISBLANK(I11),I11&gt;=I10)),
    IF(I$1="",TRUE,OR(ISBLANK(J10),ISBLANK(J11),J11&gt;=J10)),
    IF(K$1="",TRUE,OR(ISBLANK(K10),ISBLANK(K11),K11&gt;=K10)),
    IF(K$1="",TRUE,OR(ISBLANK(L10),ISBLANK(L11),L11&gt;=L10))
  )),FALSE),
  "Numérateur supérieur à ce dénominateur !",
  LEFT( IF(B11="Dénominateur",A10,A11),12) = "(Facultatif)","",
  IF(I$1="",COUNTBLANK(C11:H11),COUNTBLANK(C11:J11))&gt;0,
  _xlfn.CONCAT("Encore ",IF(I$1="",COUNTBLANK(C11:H11),COUNTBLANK(C11:J11)), " cellule(s) requise(s)"),
  TRUE,""
)</f>
        <v>Nombres attendus !</v>
      </c>
    </row>
    <row r="12" spans="1:11" ht="30" customHeight="1" x14ac:dyDescent="0.25">
      <c r="A12" s="84"/>
      <c r="B12" s="56" t="s">
        <v>91</v>
      </c>
      <c r="C12" s="57" t="str">
        <f>IF(OR(C11="",C11="N/A",C11="NC",C11="ND"),"",C10/C11)</f>
        <v/>
      </c>
      <c r="D12" s="57">
        <v>6.6900000000000001E-2</v>
      </c>
      <c r="E12" s="57" t="str">
        <f>IF(OR(E11="",E11="N/A",E11="NC",E11="ND"),"",E10/E11)</f>
        <v/>
      </c>
      <c r="F12" s="57" t="str">
        <f>IF(OR(F11="",F11="N/A",F11="NC",F11="ND"),"",F10/F11)</f>
        <v/>
      </c>
      <c r="G12" s="57" t="str">
        <f>IF(OR(G11="",G11="N/A",G11="NC",G11="ND"),"",G10/G11)</f>
        <v/>
      </c>
      <c r="H12" s="57" t="str">
        <f>IF(OR(H11="",H11="N/A",H11="NC",H11="ND"),"",H10/H11)</f>
        <v/>
      </c>
      <c r="I12" s="57" t="str">
        <f>IF(OR(I11="",I11="N/A",I11="NC",I11="ND"),"",I10/I11)</f>
        <v/>
      </c>
      <c r="J12" s="57" t="s">
        <v>89</v>
      </c>
      <c r="K12" s="51" t="str">
        <f t="shared" ref="K12:K42" si="0">_xlfn.IFS(
OR(B12="Taux",B12=""), "",
NOT(AND(
OR(ISBLANK(C12),ISNUMBER(C12)),
OR(ISBLANK(D12),ISNUMBER(D12)),
OR(ISBLANK(E12),ISNUMBER(E12)),
OR(ISBLANK(F12),ISNUMBER(F12)),
OR(ISBLANK(G12),ISNUMBER(G12)),
OR(ISBLANK(H12),ISNUMBER(H12)),
IF(I$1="",TRUE,OR(ISBLANK(I12),ISNUMBER(I12))),
IF(I$1="",TRUE,OR(ISBLANK(J12),ISNUMBER(J12))),
IF(K$1="",TRUE,OR(ISBLANK(K12),ISNUMBER(K12))),
IF(K$1="",TRUE,OR(ISBLANK(L12),ISNUMBER(L12)))
)),
"Nombres attendus !",
AND( OR(B12="Numérateur",B12="Dénominateur"),
NOT(AND(
OR(ISBLANK(C12),C12=ROUND(C12,0)),
OR(ISBLANK(D12),D12=ROUND(D12,0)),
OR(ISBLANK(E12),E12=ROUND(E12,0)),
OR(ISBLANK(F12),F12=ROUND(F12,0)),
OR(ISBLANK(G12),G12=ROUND(G12,0)),
OR(ISBLANK(H12),H12=ROUND(H12,0)),
IF(I$1="",TRUE,OR(ISBLANK(I12),I12=ROUND(I12,0))),
IF(I$1="",TRUE,OR(ISBLANK(J12),J12=ROUND(J12,0))),
IF(K$1="",TRUE,OR(ISBLANK(K12),K12=ROUND(K12,0))),
IF(K$1="",TRUE,OR(ISBLANK(L12),L12=ROUND(L12,0)))
))
),
"Entiers attendus !",
AND(B12&lt;&gt;"Numérateur",B12&lt;&gt;"Dénominateur",
NOT(AND(
OR(ISBLANK(C12),C12=ROUND(C12,4)),
OR(ISBLANK(D12),D12=ROUND(D12,4)),
OR(ISBLANK(E12),E12=ROUND(E12,4)),
OR(ISBLANK(F12),F12=ROUND(F12,4)),
OR(ISBLANK(G12),G12=ROUND(G12,4)),
OR(ISBLANK(H12),H12=ROUND(H12,4)),
IF(I$1="",TRUE,OR(ISBLANK(I12),I12=ROUND(I12,4))),
IF(I$1="",TRUE,OR(ISBLANK(J12),J12=ROUND(J12,4))),
IF(K$1="",TRUE,OR(ISBLANK(K12),K12=ROUND(K12,4))),
IF(K$1="",TRUE,OR(ISBLANK(L12),L12=ROUND(L12,4)))
))),
"Précision supérieure à 2 décimales",
MIN(C12:J12)&lt;0,"Nombres positifs attendus !",
AND(B12="Dénominateur",
NOT(AND(
OR(ISBLANK(C12),C12&gt;0),
OR(ISBLANK(D12),D12&gt;0),
OR(ISBLANK(E12),E12&gt;0),
OR(ISBLANK(F12),F12&gt;0),
OR(ISBLANK(G12),G12&gt;0),
OR(ISBLANK(H12),H12&gt;0),
IF(I$1="",TRUE,OR(ISBLANK(I12),I12&gt;0)),
IF(I$1="",TRUE,OR(ISBLANK(J12),J12&gt;0)),
IF(K$1="",TRUE,OR(ISBLANK(K12),K12&gt;0)),
IF(K$1="",TRUE,OR(ISBLANK(L12),L12&gt;0))
))),
"Nombres strictement positifs attendus !",
IF(B12="Dénominateur",
NOT(AND(
OR(ISBLANK(C11),ISBLANK(C12),C12&gt;=C11),
OR(ISBLANK(D11),ISBLANK(D12),D12&gt;=D11),
OR(ISBLANK(E11),ISBLANK(E12),E12&gt;=E11),
OR(ISBLANK(F11),ISBLANK(F12),F12&gt;=F11),
OR(ISBLANK(G11),ISBLANK(G12),G12&gt;=G11),
OR(ISBLANK(H11),ISBLANK(H12),H12&gt;=H11),
IF(I$1="",TRUE,OR(ISBLANK(I11),ISBLANK(I12),I12&gt;=I11)),
IF(I$1="",TRUE,OR(ISBLANK(J11),ISBLANK(J12),J12&gt;=J11)),
IF(K$1="",TRUE,OR(ISBLANK(K11),ISBLANK(K12),K12&gt;=K11)),
IF(K$1="",TRUE,OR(ISBLANK(L11),ISBLANK(L12),L12&gt;=L11))
)),FALSE),
"Numérateur supérieur à ce dénominateur !",
LEFT( IF(B12="Dénominateur",A11,A12),12) = "(Facultatif)","",
IF(I$1="",COUNTBLANK(C12:H12),COUNTBLANK(C12:J12))&gt;0,
_xlfn.CONCAT("Encore ",IF(I$1="",COUNTBLANK(C12:H12),COUNTBLANK(C12:J12)), " cellule(s) requise(s)"),
TRUE,""
)</f>
        <v/>
      </c>
    </row>
    <row r="13" spans="1:11" ht="30" customHeight="1" x14ac:dyDescent="0.25">
      <c r="A13" s="58" t="s">
        <v>39</v>
      </c>
      <c r="B13" s="56" t="s">
        <v>92</v>
      </c>
      <c r="C13" s="59"/>
      <c r="D13" s="64">
        <v>8</v>
      </c>
      <c r="E13" s="59"/>
      <c r="F13" s="60"/>
      <c r="G13" s="59"/>
      <c r="H13" s="60"/>
      <c r="I13" s="59"/>
      <c r="J13" s="64" t="s">
        <v>89</v>
      </c>
      <c r="K13" s="51" t="str">
        <f t="shared" si="0"/>
        <v>Nombres attendus !</v>
      </c>
    </row>
    <row r="14" spans="1:11" ht="30" customHeight="1" x14ac:dyDescent="0.25">
      <c r="A14" s="58" t="s">
        <v>41</v>
      </c>
      <c r="B14" s="56" t="s">
        <v>92</v>
      </c>
      <c r="C14" s="59"/>
      <c r="D14" s="64">
        <v>4.8</v>
      </c>
      <c r="E14" s="59"/>
      <c r="F14" s="60"/>
      <c r="G14" s="59"/>
      <c r="H14" s="60"/>
      <c r="I14" s="59"/>
      <c r="J14" s="64" t="s">
        <v>89</v>
      </c>
      <c r="K14" s="51" t="str">
        <f t="shared" si="0"/>
        <v>Nombres attendus !</v>
      </c>
    </row>
    <row r="15" spans="1:11" ht="30" customHeight="1" x14ac:dyDescent="0.25">
      <c r="A15" s="101" t="s">
        <v>42</v>
      </c>
      <c r="B15" s="56" t="s">
        <v>88</v>
      </c>
      <c r="C15" s="44"/>
      <c r="D15" s="45" t="s">
        <v>93</v>
      </c>
      <c r="E15" s="44"/>
      <c r="F15" s="45"/>
      <c r="G15" s="44"/>
      <c r="H15" s="45"/>
      <c r="I15" s="44"/>
      <c r="J15" s="45" t="s">
        <v>89</v>
      </c>
      <c r="K15" s="51" t="str">
        <f t="shared" si="0"/>
        <v>Nombres attendus !</v>
      </c>
    </row>
    <row r="16" spans="1:11" ht="30" customHeight="1" x14ac:dyDescent="0.25">
      <c r="A16" s="83"/>
      <c r="B16" s="56" t="s">
        <v>90</v>
      </c>
      <c r="C16" s="46"/>
      <c r="D16" s="45" t="s">
        <v>93</v>
      </c>
      <c r="E16" s="46"/>
      <c r="F16" s="47"/>
      <c r="G16" s="46"/>
      <c r="H16" s="47"/>
      <c r="I16" s="46"/>
      <c r="J16" s="47" t="s">
        <v>89</v>
      </c>
      <c r="K16" s="51" t="str">
        <f t="shared" si="0"/>
        <v>Nombres attendus !</v>
      </c>
    </row>
    <row r="17" spans="1:11" ht="30" customHeight="1" x14ac:dyDescent="0.25">
      <c r="A17" s="84"/>
      <c r="B17" s="56" t="s">
        <v>91</v>
      </c>
      <c r="C17" s="57" t="str">
        <f>IF(OR(C16="",C16="N/A",C16="NC",C16="ND"),"",C15/C16)</f>
        <v/>
      </c>
      <c r="D17" s="57" t="str">
        <f>IF(OR(D15="ND",D16="ND"),"ND",IF(OR(D15="NA",D16="NA"),"NA",IF(D15=0,0,IF(D15=0,0,IF(D16=0,"ND",D15/D16)))))</f>
        <v>NA</v>
      </c>
      <c r="E17" s="57" t="str">
        <f>IF(OR(E16="",E16="N/A",E16="NC",E16="ND"),"",E15/E16)</f>
        <v/>
      </c>
      <c r="F17" s="57" t="str">
        <f>IF(OR(F16="",F16="N/A",F16="NC",F16="ND"),"",F15/F16)</f>
        <v/>
      </c>
      <c r="G17" s="57" t="str">
        <f>IF(OR(G16="",G16="N/A",G16="NC",G16="ND"),"",G15/G16)</f>
        <v/>
      </c>
      <c r="H17" s="57" t="str">
        <f>IF(OR(H16="",H16="N/A",H16="NC",H16="ND"),"",H15/H16)</f>
        <v/>
      </c>
      <c r="I17" s="57" t="str">
        <f>IF(OR(I16="",I16="N/A",I16="NC",I16="ND"),"",I15/I16)</f>
        <v/>
      </c>
      <c r="J17" s="57" t="str">
        <f>IF(OR(J15="ND",J16="ND"),"ND",IF(OR(J15="NA",J16="NA"),"NA",IF(J15=0,0,IF(J15=0,0,IF(J16=0,"ND",J15/J16)))))</f>
        <v>ND</v>
      </c>
      <c r="K17" s="51" t="str">
        <f t="shared" si="0"/>
        <v/>
      </c>
    </row>
    <row r="18" spans="1:11" ht="30" customHeight="1" x14ac:dyDescent="0.25">
      <c r="A18" s="58" t="s">
        <v>43</v>
      </c>
      <c r="B18" s="56" t="s">
        <v>94</v>
      </c>
      <c r="C18" s="59"/>
      <c r="D18" s="59" t="s">
        <v>93</v>
      </c>
      <c r="E18" s="59"/>
      <c r="F18" s="60"/>
      <c r="G18" s="59"/>
      <c r="H18" s="60"/>
      <c r="I18" s="59"/>
      <c r="J18" s="64" t="s">
        <v>89</v>
      </c>
      <c r="K18" s="51" t="str">
        <f t="shared" si="0"/>
        <v>Nombres attendus !</v>
      </c>
    </row>
    <row r="19" spans="1:11" ht="30" customHeight="1" x14ac:dyDescent="0.25">
      <c r="A19" s="58" t="s">
        <v>44</v>
      </c>
      <c r="B19" s="56" t="s">
        <v>94</v>
      </c>
      <c r="C19" s="59"/>
      <c r="D19" s="59" t="s">
        <v>93</v>
      </c>
      <c r="E19" s="59"/>
      <c r="F19" s="60"/>
      <c r="G19" s="59"/>
      <c r="H19" s="60"/>
      <c r="I19" s="59"/>
      <c r="J19" s="64" t="s">
        <v>89</v>
      </c>
      <c r="K19" s="51" t="str">
        <f t="shared" si="0"/>
        <v>Nombres attendus !</v>
      </c>
    </row>
    <row r="20" spans="1:11" ht="30" customHeight="1" x14ac:dyDescent="0.25">
      <c r="A20" s="58" t="s">
        <v>45</v>
      </c>
      <c r="B20" s="56" t="s">
        <v>94</v>
      </c>
      <c r="C20" s="59"/>
      <c r="D20" s="59" t="s">
        <v>93</v>
      </c>
      <c r="E20" s="59"/>
      <c r="F20" s="60"/>
      <c r="G20" s="59"/>
      <c r="H20" s="60"/>
      <c r="I20" s="59"/>
      <c r="J20" s="64" t="s">
        <v>89</v>
      </c>
      <c r="K20" s="51" t="str">
        <f t="shared" si="0"/>
        <v>Nombres attendus !</v>
      </c>
    </row>
    <row r="21" spans="1:11" ht="30" customHeight="1" x14ac:dyDescent="0.25">
      <c r="A21" s="101" t="s">
        <v>46</v>
      </c>
      <c r="B21" s="56" t="s">
        <v>88</v>
      </c>
      <c r="C21" s="44"/>
      <c r="D21" s="45" t="s">
        <v>93</v>
      </c>
      <c r="E21" s="44"/>
      <c r="F21" s="45"/>
      <c r="G21" s="44"/>
      <c r="H21" s="45"/>
      <c r="I21" s="44"/>
      <c r="J21" s="45" t="s">
        <v>89</v>
      </c>
      <c r="K21" s="51" t="str">
        <f t="shared" si="0"/>
        <v>Nombres attendus !</v>
      </c>
    </row>
    <row r="22" spans="1:11" ht="30" customHeight="1" x14ac:dyDescent="0.25">
      <c r="A22" s="83"/>
      <c r="B22" s="56" t="s">
        <v>90</v>
      </c>
      <c r="C22" s="46"/>
      <c r="D22" s="45" t="s">
        <v>93</v>
      </c>
      <c r="E22" s="46"/>
      <c r="F22" s="47"/>
      <c r="G22" s="46"/>
      <c r="H22" s="47"/>
      <c r="I22" s="46"/>
      <c r="J22" s="45" t="s">
        <v>89</v>
      </c>
      <c r="K22" s="51" t="str">
        <f t="shared" si="0"/>
        <v>Nombres attendus !</v>
      </c>
    </row>
    <row r="23" spans="1:11" ht="30" customHeight="1" x14ac:dyDescent="0.25">
      <c r="A23" s="84"/>
      <c r="B23" s="56" t="s">
        <v>91</v>
      </c>
      <c r="C23" s="57" t="str">
        <f>IF(OR(C22="",C22="N/A",C22="NC",C22="ND"),"",C21/C22)</f>
        <v/>
      </c>
      <c r="D23" s="57" t="s">
        <v>93</v>
      </c>
      <c r="E23" s="57" t="str">
        <f>IF(OR(E22="",E22="N/A",E22="NC",E22="ND"),"",E21/E22)</f>
        <v/>
      </c>
      <c r="F23" s="57" t="str">
        <f>IF(OR(F22="",F22="N/A",F22="NC",F22="ND"),"",F21/F22)</f>
        <v/>
      </c>
      <c r="G23" s="57" t="str">
        <f>IF(OR(G22="",G22="N/A",G22="NC",G22="ND"),"",G21/G22)</f>
        <v/>
      </c>
      <c r="H23" s="57" t="str">
        <f>IF(OR(H22="",H22="N/A",H22="NC",H22="ND"),"",H21/H22)</f>
        <v/>
      </c>
      <c r="I23" s="57" t="str">
        <f>IF(OR(I22="",I22="N/A",I22="NC",I22="ND"),"",I21/I22)</f>
        <v/>
      </c>
      <c r="J23" s="57" t="s">
        <v>89</v>
      </c>
      <c r="K23" s="51" t="str">
        <f t="shared" si="0"/>
        <v/>
      </c>
    </row>
    <row r="24" spans="1:11" ht="19.899999999999999" customHeight="1" x14ac:dyDescent="0.25">
      <c r="A24" s="102" t="s">
        <v>47</v>
      </c>
      <c r="B24" s="88"/>
      <c r="C24" s="88"/>
      <c r="D24" s="88"/>
      <c r="E24" s="88"/>
      <c r="F24" s="88"/>
      <c r="G24" s="88"/>
      <c r="H24" s="88"/>
      <c r="I24" s="88"/>
      <c r="J24" s="89"/>
      <c r="K24" s="51" t="str">
        <f t="shared" si="0"/>
        <v/>
      </c>
    </row>
    <row r="25" spans="1:11" ht="30" customHeight="1" x14ac:dyDescent="0.25">
      <c r="A25" s="101" t="s">
        <v>48</v>
      </c>
      <c r="B25" s="56" t="s">
        <v>88</v>
      </c>
      <c r="C25" s="44">
        <v>5</v>
      </c>
      <c r="D25" s="45">
        <v>5</v>
      </c>
      <c r="E25" s="44"/>
      <c r="F25" s="45"/>
      <c r="G25" s="44"/>
      <c r="H25" s="45"/>
      <c r="I25" s="44" t="s">
        <v>89</v>
      </c>
      <c r="J25" s="45" t="s">
        <v>89</v>
      </c>
      <c r="K25" s="51" t="str">
        <f t="shared" si="0"/>
        <v>Nombres attendus !</v>
      </c>
    </row>
    <row r="26" spans="1:11" ht="30" customHeight="1" x14ac:dyDescent="0.25">
      <c r="A26" s="83"/>
      <c r="B26" s="56" t="s">
        <v>90</v>
      </c>
      <c r="C26" s="46">
        <v>7</v>
      </c>
      <c r="D26" s="47">
        <v>7</v>
      </c>
      <c r="E26" s="46"/>
      <c r="F26" s="47"/>
      <c r="G26" s="46"/>
      <c r="H26" s="47"/>
      <c r="I26" s="46" t="s">
        <v>89</v>
      </c>
      <c r="J26" s="47" t="s">
        <v>89</v>
      </c>
      <c r="K26" s="51" t="str">
        <f t="shared" si="0"/>
        <v>Nombres attendus !</v>
      </c>
    </row>
    <row r="27" spans="1:11" ht="30" customHeight="1" x14ac:dyDescent="0.25">
      <c r="A27" s="84"/>
      <c r="B27" s="56" t="s">
        <v>91</v>
      </c>
      <c r="C27" s="57">
        <v>0.71430000000000005</v>
      </c>
      <c r="D27" s="57">
        <v>0.71430000000000005</v>
      </c>
      <c r="E27" s="57" t="str">
        <f>IF(OR(E26="",E26="N/A",E26="NC",E26="ND"),"",E25/E26)</f>
        <v/>
      </c>
      <c r="F27" s="57" t="str">
        <f>IF(OR(F26="",F26="N/A",F26="NC",F26="ND"),"",F25/F26)</f>
        <v/>
      </c>
      <c r="G27" s="57" t="str">
        <f>IF(OR(G26="",G26="N/A",G26="NC",G26="ND"),"",G25/G26)</f>
        <v/>
      </c>
      <c r="H27" s="57" t="str">
        <f>IF(OR(H26="",H26="N/A",H26="NC",H26="ND"),"",H25/H26)</f>
        <v/>
      </c>
      <c r="I27" s="57" t="s">
        <v>89</v>
      </c>
      <c r="J27" s="57" t="s">
        <v>89</v>
      </c>
      <c r="K27" s="51" t="str">
        <f t="shared" si="0"/>
        <v/>
      </c>
    </row>
    <row r="28" spans="1:11" ht="30" customHeight="1" x14ac:dyDescent="0.25">
      <c r="A28" s="58" t="s">
        <v>49</v>
      </c>
      <c r="B28" s="56" t="s">
        <v>94</v>
      </c>
      <c r="C28" s="59">
        <v>204.4</v>
      </c>
      <c r="D28" s="60">
        <v>179.8</v>
      </c>
      <c r="E28" s="59"/>
      <c r="F28" s="60"/>
      <c r="G28" s="59"/>
      <c r="H28" s="60"/>
      <c r="I28" s="59" t="s">
        <v>89</v>
      </c>
      <c r="J28" s="60" t="s">
        <v>89</v>
      </c>
      <c r="K28" s="51" t="str">
        <f t="shared" si="0"/>
        <v>Nombres attendus !</v>
      </c>
    </row>
    <row r="29" spans="1:11" ht="30" customHeight="1" x14ac:dyDescent="0.25">
      <c r="A29" s="101" t="s">
        <v>50</v>
      </c>
      <c r="B29" s="56" t="s">
        <v>88</v>
      </c>
      <c r="C29" s="44">
        <v>20</v>
      </c>
      <c r="D29" s="45">
        <v>24</v>
      </c>
      <c r="E29" s="44"/>
      <c r="F29" s="45"/>
      <c r="G29" s="44"/>
      <c r="H29" s="45"/>
      <c r="I29" s="44" t="s">
        <v>89</v>
      </c>
      <c r="J29" s="45" t="s">
        <v>89</v>
      </c>
      <c r="K29" s="51" t="str">
        <f t="shared" si="0"/>
        <v>Nombres attendus !</v>
      </c>
    </row>
    <row r="30" spans="1:11" ht="30" customHeight="1" x14ac:dyDescent="0.25">
      <c r="A30" s="83"/>
      <c r="B30" s="56" t="s">
        <v>90</v>
      </c>
      <c r="C30" s="46">
        <v>593</v>
      </c>
      <c r="D30" s="47">
        <v>607</v>
      </c>
      <c r="E30" s="46"/>
      <c r="F30" s="47"/>
      <c r="G30" s="46"/>
      <c r="H30" s="47"/>
      <c r="I30" s="46" t="s">
        <v>89</v>
      </c>
      <c r="J30" s="47" t="s">
        <v>89</v>
      </c>
      <c r="K30" s="51" t="str">
        <f t="shared" si="0"/>
        <v>Nombres attendus !</v>
      </c>
    </row>
    <row r="31" spans="1:11" ht="30" customHeight="1" x14ac:dyDescent="0.25">
      <c r="A31" s="84"/>
      <c r="B31" s="56" t="s">
        <v>91</v>
      </c>
      <c r="C31" s="57">
        <v>3.3700000000000001E-2</v>
      </c>
      <c r="D31" s="57">
        <v>3.95E-2</v>
      </c>
      <c r="E31" s="57" t="str">
        <f>IF(OR(E30="",E30="N/A",E30="NC",E30="ND"),"",E29/E30)</f>
        <v/>
      </c>
      <c r="F31" s="57" t="str">
        <f>IF(OR(F30="",F30="N/A",F30="NC",F30="ND"),"",F29/F30)</f>
        <v/>
      </c>
      <c r="G31" s="57" t="str">
        <f>IF(OR(G30="",G30="N/A",G30="NC",G30="ND"),"",G29/G30)</f>
        <v/>
      </c>
      <c r="H31" s="57" t="str">
        <f>IF(OR(H30="",H30="N/A",H30="NC",H30="ND"),"",H29/H30)</f>
        <v/>
      </c>
      <c r="I31" s="57" t="s">
        <v>89</v>
      </c>
      <c r="J31" s="57" t="s">
        <v>89</v>
      </c>
      <c r="K31" s="51" t="str">
        <f t="shared" si="0"/>
        <v/>
      </c>
    </row>
    <row r="32" spans="1:11" ht="30" customHeight="1" x14ac:dyDescent="0.25">
      <c r="A32" s="58" t="s">
        <v>51</v>
      </c>
      <c r="B32" s="56" t="s">
        <v>94</v>
      </c>
      <c r="C32" s="59">
        <v>8</v>
      </c>
      <c r="D32" s="60">
        <v>8.6999999999999993</v>
      </c>
      <c r="E32" s="59"/>
      <c r="F32" s="60"/>
      <c r="G32" s="59"/>
      <c r="H32" s="60"/>
      <c r="I32" s="59" t="s">
        <v>89</v>
      </c>
      <c r="J32" s="60" t="s">
        <v>89</v>
      </c>
      <c r="K32" s="51" t="str">
        <f t="shared" si="0"/>
        <v>Nombres attendus !</v>
      </c>
    </row>
    <row r="33" spans="1:11" ht="30" customHeight="1" x14ac:dyDescent="0.25">
      <c r="A33" s="101" t="s">
        <v>52</v>
      </c>
      <c r="B33" s="56" t="s">
        <v>88</v>
      </c>
      <c r="C33" s="44">
        <v>0</v>
      </c>
      <c r="D33" s="45">
        <v>0</v>
      </c>
      <c r="E33" s="44"/>
      <c r="F33" s="45"/>
      <c r="G33" s="44"/>
      <c r="H33" s="45"/>
      <c r="I33" s="44" t="s">
        <v>89</v>
      </c>
      <c r="J33" s="45" t="s">
        <v>89</v>
      </c>
      <c r="K33" s="51" t="str">
        <f t="shared" si="0"/>
        <v>Nombres attendus !</v>
      </c>
    </row>
    <row r="34" spans="1:11" ht="30" customHeight="1" x14ac:dyDescent="0.25">
      <c r="A34" s="83"/>
      <c r="B34" s="56" t="s">
        <v>90</v>
      </c>
      <c r="C34" s="46">
        <v>0</v>
      </c>
      <c r="D34" s="47">
        <v>0</v>
      </c>
      <c r="E34" s="46"/>
      <c r="F34" s="47"/>
      <c r="G34" s="46"/>
      <c r="H34" s="47"/>
      <c r="I34" s="46" t="s">
        <v>89</v>
      </c>
      <c r="J34" s="47" t="s">
        <v>89</v>
      </c>
      <c r="K34" s="51" t="str">
        <f t="shared" si="0"/>
        <v>Nombres attendus !</v>
      </c>
    </row>
    <row r="35" spans="1:11" ht="30" customHeight="1" x14ac:dyDescent="0.25">
      <c r="A35" s="84"/>
      <c r="B35" s="56" t="s">
        <v>91</v>
      </c>
      <c r="C35" s="57">
        <v>0</v>
      </c>
      <c r="D35" s="57">
        <v>0</v>
      </c>
      <c r="E35" s="57" t="str">
        <f>IF(OR(E34="",E34="N/A",E34="NC",E34="ND"),"",E33/E34)</f>
        <v/>
      </c>
      <c r="F35" s="57" t="str">
        <f>IF(OR(F34="",F34="N/A",F34="NC",F34="ND"),"",F33/F34)</f>
        <v/>
      </c>
      <c r="G35" s="57" t="str">
        <f>IF(OR(G34="",G34="N/A",G34="NC",G34="ND"),"",G33/G34)</f>
        <v/>
      </c>
      <c r="H35" s="57" t="str">
        <f>IF(OR(H34="",H34="N/A",H34="NC",H34="ND"),"",H33/H34)</f>
        <v/>
      </c>
      <c r="I35" s="57" t="s">
        <v>89</v>
      </c>
      <c r="J35" s="57" t="s">
        <v>89</v>
      </c>
      <c r="K35" s="51" t="str">
        <f t="shared" si="0"/>
        <v/>
      </c>
    </row>
    <row r="36" spans="1:11" ht="30" customHeight="1" x14ac:dyDescent="0.25">
      <c r="A36" s="58" t="s">
        <v>53</v>
      </c>
      <c r="B36" s="56" t="s">
        <v>95</v>
      </c>
      <c r="C36" s="59">
        <v>0</v>
      </c>
      <c r="D36" s="60">
        <v>0</v>
      </c>
      <c r="E36" s="59"/>
      <c r="F36" s="60"/>
      <c r="G36" s="59"/>
      <c r="H36" s="60"/>
      <c r="I36" s="59" t="s">
        <v>89</v>
      </c>
      <c r="J36" s="60" t="s">
        <v>89</v>
      </c>
      <c r="K36" s="51" t="str">
        <f t="shared" si="0"/>
        <v>Nombres attendus !</v>
      </c>
    </row>
    <row r="37" spans="1:11" ht="30" customHeight="1" x14ac:dyDescent="0.25">
      <c r="A37" s="101" t="s">
        <v>54</v>
      </c>
      <c r="B37" s="56" t="s">
        <v>88</v>
      </c>
      <c r="C37" s="44">
        <v>527</v>
      </c>
      <c r="D37" s="45">
        <v>769</v>
      </c>
      <c r="E37" s="44"/>
      <c r="F37" s="45"/>
      <c r="G37" s="44"/>
      <c r="H37" s="45"/>
      <c r="I37" s="44" t="s">
        <v>89</v>
      </c>
      <c r="J37" s="45" t="s">
        <v>89</v>
      </c>
      <c r="K37" s="51" t="str">
        <f t="shared" si="0"/>
        <v>Nombres attendus !</v>
      </c>
    </row>
    <row r="38" spans="1:11" ht="30" customHeight="1" x14ac:dyDescent="0.25">
      <c r="A38" s="83"/>
      <c r="B38" s="56" t="s">
        <v>90</v>
      </c>
      <c r="C38" s="46">
        <v>447989</v>
      </c>
      <c r="D38" s="47">
        <v>447989</v>
      </c>
      <c r="E38" s="46"/>
      <c r="F38" s="47"/>
      <c r="G38" s="46"/>
      <c r="H38" s="47"/>
      <c r="I38" s="46" t="s">
        <v>89</v>
      </c>
      <c r="J38" s="47" t="s">
        <v>89</v>
      </c>
      <c r="K38" s="51" t="str">
        <f t="shared" si="0"/>
        <v>Nombres attendus !</v>
      </c>
    </row>
    <row r="39" spans="1:11" ht="30" customHeight="1" x14ac:dyDescent="0.25">
      <c r="A39" s="84"/>
      <c r="B39" s="56" t="s">
        <v>91</v>
      </c>
      <c r="C39" s="57">
        <v>1.1999999999999999E-3</v>
      </c>
      <c r="D39" s="57">
        <v>1.6999999999999999E-3</v>
      </c>
      <c r="E39" s="57"/>
      <c r="F39" s="57"/>
      <c r="G39" s="57"/>
      <c r="H39" s="57"/>
      <c r="I39" s="57" t="s">
        <v>89</v>
      </c>
      <c r="J39" s="57" t="s">
        <v>89</v>
      </c>
      <c r="K39" s="51" t="str">
        <f t="shared" si="0"/>
        <v/>
      </c>
    </row>
    <row r="40" spans="1:11" ht="30" customHeight="1" x14ac:dyDescent="0.25">
      <c r="A40" s="101" t="s">
        <v>55</v>
      </c>
      <c r="B40" s="56" t="s">
        <v>88</v>
      </c>
      <c r="C40" s="44">
        <v>24</v>
      </c>
      <c r="D40" s="45">
        <v>24</v>
      </c>
      <c r="E40" s="44"/>
      <c r="F40" s="45"/>
      <c r="G40" s="44"/>
      <c r="H40" s="45"/>
      <c r="I40" s="44" t="s">
        <v>89</v>
      </c>
      <c r="J40" s="45" t="s">
        <v>89</v>
      </c>
      <c r="K40" s="51" t="str">
        <f t="shared" si="0"/>
        <v>Nombres attendus !</v>
      </c>
    </row>
    <row r="41" spans="1:11" ht="30" customHeight="1" x14ac:dyDescent="0.25">
      <c r="A41" s="83"/>
      <c r="B41" s="56" t="s">
        <v>90</v>
      </c>
      <c r="C41" s="46">
        <v>993</v>
      </c>
      <c r="D41" s="47">
        <v>993</v>
      </c>
      <c r="E41" s="46"/>
      <c r="F41" s="47"/>
      <c r="G41" s="46"/>
      <c r="H41" s="47"/>
      <c r="I41" s="69" t="s">
        <v>89</v>
      </c>
      <c r="J41" s="70" t="s">
        <v>89</v>
      </c>
      <c r="K41" s="51" t="str">
        <f t="shared" si="0"/>
        <v>Nombres attendus !</v>
      </c>
    </row>
    <row r="42" spans="1:11" ht="30" customHeight="1" x14ac:dyDescent="0.25">
      <c r="A42" s="84"/>
      <c r="B42" s="56" t="s">
        <v>91</v>
      </c>
      <c r="C42" s="57">
        <v>2.4199999999999999E-2</v>
      </c>
      <c r="D42" s="57">
        <v>2.4199999999999999E-2</v>
      </c>
      <c r="E42" s="57" t="str">
        <f>IF(OR(E41="",E41="N/A",E41="NC",E41="ND"),"",E40/E41)</f>
        <v/>
      </c>
      <c r="F42" s="57" t="str">
        <f>IF(OR(F41="",F41="N/A",F41="NC",F41="ND"),"",F40/F41)</f>
        <v/>
      </c>
      <c r="G42" s="57" t="str">
        <f>IF(OR(G41="",G41="N/A",G41="NC",G41="ND"),"",G40/G41)</f>
        <v/>
      </c>
      <c r="H42" s="57" t="str">
        <f>IF(OR(H41="",H41="N/A",H41="NC",H41="ND"),"",H40/H41)</f>
        <v/>
      </c>
      <c r="I42" s="57" t="s">
        <v>89</v>
      </c>
      <c r="J42" s="57" t="s">
        <v>89</v>
      </c>
      <c r="K42" s="51" t="str">
        <f t="shared" si="0"/>
        <v/>
      </c>
    </row>
    <row r="43" spans="1:11" x14ac:dyDescent="0.25">
      <c r="A43" s="53"/>
      <c r="B43" s="53"/>
    </row>
  </sheetData>
  <mergeCells count="16">
    <mergeCell ref="I1:J1"/>
    <mergeCell ref="G1:H1"/>
    <mergeCell ref="E1:F1"/>
    <mergeCell ref="C1:D1"/>
    <mergeCell ref="A4:A6"/>
    <mergeCell ref="A3:J3"/>
    <mergeCell ref="A24:J24"/>
    <mergeCell ref="A21:A23"/>
    <mergeCell ref="A7:A9"/>
    <mergeCell ref="A10:A12"/>
    <mergeCell ref="A15:A17"/>
    <mergeCell ref="A37:A39"/>
    <mergeCell ref="A40:A42"/>
    <mergeCell ref="A33:A35"/>
    <mergeCell ref="A29:A31"/>
    <mergeCell ref="A25:A27"/>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5"/>
  <sheetViews>
    <sheetView showGridLines="0" zoomScale="80" zoomScaleNormal="80" workbookViewId="0">
      <selection activeCell="F7" sqref="F7"/>
    </sheetView>
  </sheetViews>
  <sheetFormatPr baseColWidth="10" defaultColWidth="11.5703125" defaultRowHeight="15" x14ac:dyDescent="0.25"/>
  <cols>
    <col min="1" max="1" width="60.7109375" style="15" customWidth="1"/>
    <col min="2" max="2" width="10.7109375" style="15" customWidth="1"/>
    <col min="3" max="10" width="15.7109375" style="15" customWidth="1"/>
    <col min="11" max="11" width="11.5703125" style="15" customWidth="1"/>
    <col min="12" max="16384" width="11.5703125" style="15"/>
  </cols>
  <sheetData>
    <row r="1" spans="1:11" ht="40.15" customHeight="1" x14ac:dyDescent="0.25">
      <c r="A1" s="2"/>
      <c r="B1" s="2"/>
      <c r="C1" s="103" t="s">
        <v>83</v>
      </c>
      <c r="D1" s="89"/>
      <c r="E1" s="103" t="s">
        <v>84</v>
      </c>
      <c r="F1" s="89"/>
      <c r="G1" s="103" t="s">
        <v>85</v>
      </c>
      <c r="H1" s="89"/>
      <c r="I1" s="103" t="s">
        <v>17</v>
      </c>
      <c r="J1" s="89"/>
    </row>
    <row r="2" spans="1:11" ht="19.899999999999999" customHeight="1" x14ac:dyDescent="0.25">
      <c r="A2" s="2"/>
      <c r="B2" s="2"/>
      <c r="C2" s="5" t="s">
        <v>86</v>
      </c>
      <c r="D2" s="5" t="s">
        <v>87</v>
      </c>
      <c r="E2" s="5" t="s">
        <v>86</v>
      </c>
      <c r="F2" s="5" t="s">
        <v>87</v>
      </c>
      <c r="G2" s="5" t="s">
        <v>86</v>
      </c>
      <c r="H2" s="5" t="s">
        <v>87</v>
      </c>
      <c r="I2" s="5" t="s">
        <v>86</v>
      </c>
      <c r="J2" s="4" t="s">
        <v>87</v>
      </c>
    </row>
    <row r="3" spans="1:11" ht="19.899999999999999" customHeight="1" x14ac:dyDescent="0.25">
      <c r="A3" s="104" t="s">
        <v>33</v>
      </c>
      <c r="B3" s="88"/>
      <c r="C3" s="88"/>
      <c r="D3" s="88"/>
      <c r="E3" s="88"/>
      <c r="F3" s="88"/>
      <c r="G3" s="88"/>
      <c r="H3" s="88"/>
      <c r="I3" s="88"/>
      <c r="J3" s="89"/>
    </row>
    <row r="4" spans="1:11" ht="30" customHeight="1" x14ac:dyDescent="0.25">
      <c r="A4" s="105" t="s">
        <v>56</v>
      </c>
      <c r="B4" s="6" t="s">
        <v>88</v>
      </c>
      <c r="C4" s="45">
        <v>0</v>
      </c>
      <c r="D4" s="45">
        <v>0</v>
      </c>
      <c r="E4" s="45"/>
      <c r="F4" s="45"/>
      <c r="G4" s="44"/>
      <c r="H4" s="45"/>
      <c r="I4" s="44"/>
      <c r="J4" s="45" t="s">
        <v>89</v>
      </c>
      <c r="K4" s="51"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AND(B4&lt;&gt;"Numérateur",B4&lt;&gt;"Dénominateur",
  NOT(AND(
    OR(ISBLANK(C4),C4=ROUND(C4,4)),
    OR(ISBLANK(D4),D4=ROUND(D4,4)),
    OR(ISBLANK(E4),E4=ROUND(E4,4)),
    OR(ISBLANK(F4),F4=ROUND(F4,4)),
    OR(ISBLANK(G4),G4=ROUND(G4,4)),
    OR(ISBLANK(H4),H4=ROUND(H4,4)),
    IF(I$1="",TRUE,OR(ISBLANK(I4),I4=ROUND(I4,4))),
    IF(I$1="",TRUE,OR(ISBLANK(J4),J4=ROUND(J4,4))),
    IF(K$1="",TRUE,OR(ISBLANK(K4),K4=ROUND(K4,4))),
    IF(K$1="",TRUE,OR(ISBLANK(L4),L4=ROUND(L4,4)))
  ))),
  "Précision supérieure à 2 décimales",
  MIN(C4:J4)&lt;0,"Nombres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Nombres attendus !</v>
      </c>
    </row>
    <row r="5" spans="1:11" ht="30" customHeight="1" x14ac:dyDescent="0.25">
      <c r="A5" s="83"/>
      <c r="B5" s="3" t="s">
        <v>90</v>
      </c>
      <c r="C5" s="45">
        <v>0</v>
      </c>
      <c r="D5" s="45">
        <v>0</v>
      </c>
      <c r="E5" s="45"/>
      <c r="F5" s="45"/>
      <c r="G5" s="48" t="e">
        <f>IF(OR(#REF!="",#REF!="N/A",#REF!="NC",#REF!="ND"),"",G4/#REF!)</f>
        <v>#REF!</v>
      </c>
      <c r="H5" s="47"/>
      <c r="I5" s="46"/>
      <c r="J5" s="45" t="s">
        <v>89</v>
      </c>
      <c r="K5" s="51" t="str">
        <f>_xlfn.IFS(
  OR(B5="Taux",B5=""), "",
  NOT(AND(
    OR(ISBLANK(C5),ISNUMBER(C5)),
    OR(ISBLANK(D5),ISNUMBER(D5)),
    OR(ISBLANK(E5),ISNUMBER(E5)),
    OR(ISBLANK(F5),ISNUMBER(F5)),
    OR(ISBLANK(#REF!),ISNUMBER(#REF!)),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OR(ISBLANK(#REF!),#REF!=ROUND(#REF!,0)),
      OR(ISBLANK(H5),H5=ROUND(H5,0)),
      IF(I$1="",TRUE,OR(ISBLANK(I5),I5=ROUND(I5,0))),
      IF(I$1="",TRUE,OR(ISBLANK(J5),J5=ROUND(J5,0))),
      IF(K$1="",TRUE,OR(ISBLANK(K5),K5=ROUND(K5,0))),
      IF(K$1="",TRUE,OR(ISBLANK(L5),L5=ROUND(L5,0)))
    ))
  ),
  "Entiers attendus !",
  AND(B5&lt;&gt;"Numérateur",B5&lt;&gt;"Dénominateur",
  NOT(AND(
    OR(ISBLANK(C5),C5=ROUND(C5,4)),
    OR(ISBLANK(D5),D5=ROUND(D5,4)),
    OR(ISBLANK(E5),E5=ROUND(E5,4)),
    OR(ISBLANK(F5),F5=ROUND(F5,4)),
    OR(ISBLANK(#REF!),#REF!=ROUND(#REF!,4)),
    OR(ISBLANK(H5),H5=ROUND(H5,4)),
    IF(I$1="",TRUE,OR(ISBLANK(I5),I5=ROUND(I5,4))),
    IF(I$1="",TRUE,OR(ISBLANK(J5),J5=ROUND(J5,4))),
    IF(K$1="",TRUE,OR(ISBLANK(K5),K5=ROUND(K5,4))),
    IF(K$1="",TRUE,OR(ISBLANK(L5),L5=ROUND(L5,4)))
  ))),
  "Précision supérieure à 2 décimales",
  MIN(C5:J5)&lt;0,"Nombres positifs attendus !",
  AND(B5="Dénominateur",
  NOT(AND(
    OR(ISBLANK(C5),C5&gt;0),
    OR(ISBLANK(D5),D5&gt;0),
    OR(ISBLANK(E5),E5&gt;0),
    OR(ISBLANK(F5),F5&gt;0),
    OR(ISBLANK(#REF!),#REF!&gt;0),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OR(ISBLANK(G4),ISBLANK(#REF!),#REF!&gt;=G4),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Nombres attendus !</v>
      </c>
    </row>
    <row r="6" spans="1:11" ht="30" customHeight="1" x14ac:dyDescent="0.25">
      <c r="A6" s="84"/>
      <c r="B6" s="3" t="s">
        <v>91</v>
      </c>
      <c r="C6" s="57">
        <v>0</v>
      </c>
      <c r="D6" s="57">
        <v>0</v>
      </c>
      <c r="E6" s="57"/>
      <c r="F6" s="57"/>
      <c r="H6" s="48" t="str">
        <f>IF(OR(H5="",H5="N/A",H5="NC",H5="ND"),"",H4/H5)</f>
        <v/>
      </c>
      <c r="I6" s="48" t="str">
        <f>IF(OR(I5="",I5="N/A",I5="NC",I5="ND"),"",I4/I5)</f>
        <v/>
      </c>
      <c r="J6" s="57" t="s">
        <v>89</v>
      </c>
      <c r="K6" s="51" t="str">
        <f>_xlfn.IFS(
OR(B6="Taux",B6=""), "",
NOT(AND(
OR(ISBLANK(C6),ISNUMBER(C6)),
OR(ISBLANK(D6),ISNUMBER(D6)),
OR(ISBLANK(E6),ISNUMBER(E6)),
OR(ISBLANK(F6),ISNUMBER(F6)),
OR(ISBLANK(G5),ISNUMBER(G5)),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OR(ISBLANK(G5),G5=ROUND(G5,0)),
OR(ISBLANK(H6),H6=ROUND(H6,0)),
IF(I$1="",TRUE,OR(ISBLANK(I6),I6=ROUND(I6,0))),
IF(I$1="",TRUE,OR(ISBLANK(J6),J6=ROUND(J6,0))),
IF(K$1="",TRUE,OR(ISBLANK(K6),K6=ROUND(K6,0))),
IF(K$1="",TRUE,OR(ISBLANK(L6),L6=ROUND(L6,0)))
))
),
"Entiers attendus !",
AND(B6&lt;&gt;"Numérateur",B6&lt;&gt;"Dénominateur",
NOT(AND(
OR(ISBLANK(C6),C6=ROUND(C6,4)),
OR(ISBLANK(D6),D6=ROUND(D6,4)),
OR(ISBLANK(E6),E6=ROUND(E6,4)),
OR(ISBLANK(F6),F6=ROUND(F6,4)),
OR(ISBLANK(G5),G5=ROUND(G5,4)),
OR(ISBLANK(H6),H6=ROUND(H6,4)),
IF(I$1="",TRUE,OR(ISBLANK(I6),I6=ROUND(I6,4))),
IF(I$1="",TRUE,OR(ISBLANK(J6),J6=ROUND(J6,4))),
IF(K$1="",TRUE,OR(ISBLANK(K6),K6=ROUND(K6,4))),
IF(K$1="",TRUE,OR(ISBLANK(L6),L6=ROUND(L6,4)))
))),
"Précision supérieure à 2 décimales",
MIN(C6:J6)&lt;0,"Nombres positifs attendus !",
AND(B6="Dénominateur",
NOT(AND(
OR(ISBLANK(C6),C6&gt;0),
OR(ISBLANK(D6),D6&gt;0),
OR(ISBLANK(E6),E6&gt;0),
OR(ISBLANK(F6),F6&gt;0),
OR(ISBLANK(G5),G5&gt;0),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OR(ISBLANK(#REF!),ISBLANK(G5),G5&gt;=#REF!),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11" ht="30" customHeight="1" x14ac:dyDescent="0.25">
      <c r="A7" s="52" t="s">
        <v>57</v>
      </c>
      <c r="B7" s="7" t="s">
        <v>95</v>
      </c>
      <c r="C7" s="45">
        <v>0</v>
      </c>
      <c r="D7" s="45">
        <v>0</v>
      </c>
      <c r="E7" s="45"/>
      <c r="F7" s="45"/>
      <c r="G7" s="42"/>
      <c r="H7" s="43"/>
      <c r="I7" s="42"/>
      <c r="J7" s="57" t="s">
        <v>89</v>
      </c>
      <c r="K7" s="51" t="str">
        <f>_xlfn.IFS(
OR(B7="Taux",B7=""), "",
NOT(AND(
OR(ISBLANK(C7),ISNUMBER(C7)),
OR(ISBLANK(D7),ISNUMBER(D7)),
OR(ISBLANK(E7),ISNUMBER(E7)),
OR(ISBLANK(F7),ISNUMBER(F7)),
OR(ISBLANK(G7),ISNUMBER(G7)),
OR(ISBLANK(H7),ISNUMBER(H7)),
IF(I$1="",TRUE,OR(ISBLANK(I7),ISNUMBER(I7))),
IF(I$1="",TRUE,OR(ISBLANK(J7),ISNUMBER(J7))),
IF(K$1="",TRUE,OR(ISBLANK(K7),ISNUMBER(K7))),
IF(K$1="",TRUE,OR(ISBLANK(L7),ISNUMBER(L7)))
)),
"Nombres attendus !",
AND( OR(B7="Numérateur",B7="Dénominateur"),
NOT(AND(
OR(ISBLANK(C7),C7=ROUND(C7,0)),
OR(ISBLANK(D7),D7=ROUND(D7,0)),
OR(ISBLANK(E7),E7=ROUND(E7,0)),
OR(ISBLANK(F7),F7=ROUND(F7,0)),
OR(ISBLANK(G7),G7=ROUND(G7,0)),
OR(ISBLANK(H7),H7=ROUND(H7,0)),
IF(I$1="",TRUE,OR(ISBLANK(I7),I7=ROUND(I7,0))),
IF(I$1="",TRUE,OR(ISBLANK(J7),J7=ROUND(J7,0))),
IF(K$1="",TRUE,OR(ISBLANK(K7),K7=ROUND(K7,0))),
IF(K$1="",TRUE,OR(ISBLANK(L7),L7=ROUND(L7,0)))
))
),
"Entiers attendus !",
AND(B7&lt;&gt;"Numérateur",B7&lt;&gt;"Dénominateur",
NOT(AND(
OR(ISBLANK(C7),C7=ROUND(C7,4)),
OR(ISBLANK(D7),D7=ROUND(D7,4)),
OR(ISBLANK(E7),E7=ROUND(E7,4)),
OR(ISBLANK(F7),F7=ROUND(F7,4)),
OR(ISBLANK(G7),G7=ROUND(G7,4)),
OR(ISBLANK(H7),H7=ROUND(H7,4)),
IF(I$1="",TRUE,OR(ISBLANK(I7),I7=ROUND(I7,4))),
IF(I$1="",TRUE,OR(ISBLANK(J7),J7=ROUND(J7,4))),
IF(K$1="",TRUE,OR(ISBLANK(K7),K7=ROUND(K7,4))),
IF(K$1="",TRUE,OR(ISBLANK(L7),L7=ROUND(L7,4)))
))),
"Précision supérieure à 2 décimales",
MIN(C7:J7)&lt;0,"Nombres positifs attendus !",
AND(B7="Dénominateur",
NOT(AND(
OR(ISBLANK(C7),C7&gt;0),
OR(ISBLANK(D7),D7&gt;0),
OR(ISBLANK(E7),E7&gt;0),
OR(ISBLANK(F7),F7&gt;0),
OR(ISBLANK(G7),G7&gt;0),
OR(ISBLANK(H7),H7&gt;0),
IF(I$1="",TRUE,OR(ISBLANK(I7),I7&gt;0)),
IF(I$1="",TRUE,OR(ISBLANK(J7),J7&gt;0)),
IF(K$1="",TRUE,OR(ISBLANK(K7),K7&gt;0)),
IF(K$1="",TRUE,OR(ISBLANK(L7),L7&gt;0))
))),
"Nombres strictement positifs attendus !",
IF(B7="Dénominateur",
NOT(AND(
OR(ISBLANK(C6),ISBLANK(C7),C7&gt;=C6),
OR(ISBLANK(D6),ISBLANK(D7),D7&gt;=D6),
OR(ISBLANK(E6),ISBLANK(E7),E7&gt;=E6),
OR(ISBLANK(F6),ISBLANK(F7),F7&gt;=F6),
OR(ISBLANK(G5),ISBLANK(G7),G7&gt;=G5),
OR(ISBLANK(H6),ISBLANK(H7),H7&gt;=H6),
IF(I$1="",TRUE,OR(ISBLANK(I6),ISBLANK(I7),I7&gt;=I6)),
IF(I$1="",TRUE,OR(ISBLANK(J6),ISBLANK(J7),J7&gt;=J6)),
IF(K$1="",TRUE,OR(ISBLANK(K6),ISBLANK(K7),K7&gt;=K6)),
IF(K$1="",TRUE,OR(ISBLANK(L6),ISBLANK(L7),L7&gt;=L6))
)),FALSE),
"Numérateur supérieur à ce dénominateur !",
LEFT( IF(B7="Dénominateur",A6,A7),12) = "(Facultatif)","",
IF(I$1="",COUNTBLANK(C7:H7),COUNTBLANK(C7:J7))&gt;0,
_xlfn.CONCAT("Encore ",IF(I$1="",COUNTBLANK(C7:H7),COUNTBLANK(C7:J7)), " cellule(s) requise(s)"),
TRUE,""
)</f>
        <v>Nombres attendus !</v>
      </c>
    </row>
    <row r="8" spans="1:11" ht="19.899999999999999" customHeight="1" x14ac:dyDescent="0.25">
      <c r="A8" s="104" t="s">
        <v>47</v>
      </c>
      <c r="B8" s="88"/>
      <c r="C8" s="88"/>
      <c r="D8" s="88"/>
      <c r="E8" s="88"/>
      <c r="F8" s="88"/>
      <c r="G8" s="88"/>
      <c r="H8" s="88"/>
      <c r="I8" s="88"/>
      <c r="J8" s="89"/>
      <c r="K8" s="51" t="str">
        <f>_xlfn.IFS(
OR(B8="Taux",B8=""), "",
NOT(AND(
OR(ISBLANK(C8),ISNUMBER(C8)),
OR(ISBLANK(D8),ISNUMBER(D8)),
OR(ISBLANK(E8),ISNUMBER(E8)),
OR(ISBLANK(F8),ISNUMBER(F8)),
OR(ISBLANK(G8),ISNUMBER(G8)),
OR(ISBLANK(H8),ISNUMBER(H8)),
IF(I$1="",TRUE,OR(ISBLANK(I8),ISNUMBER(I8))),
IF(I$1="",TRUE,OR(ISBLANK(J8),ISNUMBER(J8))),
IF(K$1="",TRUE,OR(ISBLANK(K8),ISNUMBER(K8))),
IF(K$1="",TRUE,OR(ISBLANK(L8),ISNUMBER(L8)))
)),
"Nombres attendus !",
AND( OR(B8="Numérateur",B8="Dénominateur"),
NOT(AND(
OR(ISBLANK(C8),C8=ROUND(C8,0)),
OR(ISBLANK(D8),D8=ROUND(D8,0)),
OR(ISBLANK(E8),E8=ROUND(E8,0)),
OR(ISBLANK(F8),F8=ROUND(F8,0)),
OR(ISBLANK(G8),G8=ROUND(G8,0)),
OR(ISBLANK(H8),H8=ROUND(H8,0)),
IF(I$1="",TRUE,OR(ISBLANK(I8),I8=ROUND(I8,0))),
IF(I$1="",TRUE,OR(ISBLANK(J8),J8=ROUND(J8,0))),
IF(K$1="",TRUE,OR(ISBLANK(K8),K8=ROUND(K8,0))),
IF(K$1="",TRUE,OR(ISBLANK(L8),L8=ROUND(L8,0)))
))
),
"Entiers attendus !",
AND(B8&lt;&gt;"Numérateur",B8&lt;&gt;"Dénominateur",
NOT(AND(
OR(ISBLANK(C8),C8=ROUND(C8,4)),
OR(ISBLANK(D8),D8=ROUND(D8,4)),
OR(ISBLANK(E8),E8=ROUND(E8,4)),
OR(ISBLANK(F8),F8=ROUND(F8,4)),
OR(ISBLANK(G8),G8=ROUND(G8,4)),
OR(ISBLANK(H8),H8=ROUND(H8,4)),
IF(I$1="",TRUE,OR(ISBLANK(I8),I8=ROUND(I8,4))),
IF(I$1="",TRUE,OR(ISBLANK(J8),J8=ROUND(J8,4))),
IF(K$1="",TRUE,OR(ISBLANK(K8),K8=ROUND(K8,4))),
IF(K$1="",TRUE,OR(ISBLANK(L8),L8=ROUND(L8,4)))
))),
"Précision supérieure à 2 décimales",
MIN(C8:J8)&lt;0,"Nombres positifs attendus !",
AND(B8="Dénominateur",
NOT(AND(
OR(ISBLANK(C8),C8&gt;0),
OR(ISBLANK(D8),D8&gt;0),
OR(ISBLANK(E8),E8&gt;0),
OR(ISBLANK(F8),F8&gt;0),
OR(ISBLANK(G8),G8&gt;0),
OR(ISBLANK(H8),H8&gt;0),
IF(I$1="",TRUE,OR(ISBLANK(I8),I8&gt;0)),
IF(I$1="",TRUE,OR(ISBLANK(J8),J8&gt;0)),
IF(K$1="",TRUE,OR(ISBLANK(K8),K8&gt;0)),
IF(K$1="",TRUE,OR(ISBLANK(L8),L8&gt;0))
))),
"Nombres strictement positifs attendus !",
IF(B8="Dénominateur",
NOT(AND(
OR(ISBLANK(C7),ISBLANK(C8),C8&gt;=C7),
OR(ISBLANK(D7),ISBLANK(D8),D8&gt;=D7),
OR(ISBLANK(E7),ISBLANK(E8),E8&gt;=E7),
OR(ISBLANK(F7),ISBLANK(F8),F8&gt;=F7),
OR(ISBLANK(G7),ISBLANK(G8),G8&gt;=G7),
OR(ISBLANK(H7),ISBLANK(H8),H8&gt;=H7),
IF(I$1="",TRUE,OR(ISBLANK(I7),ISBLANK(I8),I8&gt;=I7)),
IF(I$1="",TRUE,OR(ISBLANK(J7),ISBLANK(J8),J8&gt;=J7)),
IF(K$1="",TRUE,OR(ISBLANK(K7),ISBLANK(K8),K8&gt;=K7)),
IF(K$1="",TRUE,OR(ISBLANK(L7),ISBLANK(L8),L8&gt;=L7))
)),FALSE),
"Numérateur supérieur à ce dénominateur !",
LEFT( IF(B8="Dénominateur",A7,A8),12) = "(Facultatif)","",
IF(I$1="",COUNTBLANK(C8:H8),COUNTBLANK(C8:J8))&gt;0,
_xlfn.CONCAT("Encore ",IF(I$1="",COUNTBLANK(C8:H8),COUNTBLANK(C8:J8)), " cellule(s) requise(s)"),
TRUE,""
)</f>
        <v/>
      </c>
    </row>
    <row r="9" spans="1:11" ht="30" customHeight="1" x14ac:dyDescent="0.25">
      <c r="A9" s="105" t="s">
        <v>58</v>
      </c>
      <c r="B9" s="3" t="s">
        <v>88</v>
      </c>
      <c r="C9" s="44"/>
      <c r="D9" s="45"/>
      <c r="E9" s="44"/>
      <c r="F9" s="45"/>
      <c r="G9" s="44"/>
      <c r="H9" s="45"/>
      <c r="I9" s="44"/>
      <c r="J9" s="45"/>
      <c r="K9" s="51" t="str">
        <f>_xlfn.IFS(
  OR(B9="Taux",B9=""), "",
  NOT(AND(
    OR(ISBLANK(C14),ISNUMBER(C14)),
    OR(ISBLANK(D14),ISNUMBER(D14)),
    OR(ISBLANK(E14),ISNUMBER(E14)),
    OR(ISBLANK(F14),ISNUMBER(F14)),
    OR(ISBLANK(G14),ISNUMBER(G14)),
    OR(ISBLANK(H14),ISNUMBER(H14)),
    IF(I$1="",TRUE,OR(ISBLANK(I14),ISNUMBER(I14))),
    IF(I$1="",TRUE,OR(ISBLANK(J14),ISNUMBER(J14))),
    IF(K$1="",TRUE,OR(ISBLANK(K9),ISNUMBER(K9))),
    IF(K$1="",TRUE,OR(ISBLANK(L9),ISNUMBER(L9)))
  )),
  "Nombres attendus !",
  AND( OR(B9="Numérateur",B9="Dénominateur"),
    NOT(AND(
      OR(ISBLANK(C14),C14=ROUND(C14,0)),
      OR(ISBLANK(D14),D14=ROUND(D14,0)),
      OR(ISBLANK(E14),E14=ROUND(E14,0)),
      OR(ISBLANK(F14),F14=ROUND(F14,0)),
      OR(ISBLANK(G14),G14=ROUND(G14,0)),
      OR(ISBLANK(H14),H14=ROUND(H14,0)),
      IF(I$1="",TRUE,OR(ISBLANK(I14),I14=ROUND(I14,0))),
      IF(I$1="",TRUE,OR(ISBLANK(J14),J14=ROUND(J14,0))),
      IF(K$1="",TRUE,OR(ISBLANK(K9),K9=ROUND(K9,0))),
      IF(K$1="",TRUE,OR(ISBLANK(L9),L9=ROUND(L9,0)))
    ))
  ),
  "Entiers attendus !",
  AND(B9&lt;&gt;"Numérateur",B9&lt;&gt;"Dénominateur",
  NOT(AND(
    OR(ISBLANK(C14),C14=ROUND(C14,4)),
    OR(ISBLANK(D14),D14=ROUND(D14,4)),
    OR(ISBLANK(E14),E14=ROUND(E14,4)),
    OR(ISBLANK(F14),F14=ROUND(F14,4)),
    OR(ISBLANK(G14),G14=ROUND(G14,4)),
    OR(ISBLANK(H14),H14=ROUND(H14,4)),
    IF(I$1="",TRUE,OR(ISBLANK(I14),I14=ROUND(I14,4))),
    IF(I$1="",TRUE,OR(ISBLANK(J14),J14=ROUND(J14,4))),
    IF(K$1="",TRUE,OR(ISBLANK(K9),K9=ROUND(K9,4))),
    IF(K$1="",TRUE,OR(ISBLANK(L9),L9=ROUND(L9,4)))
  ))),
  "Précision supérieure à 2 décimales",
  MIN(C14:J14)&lt;0,"Nombres positifs attendus !",
  AND(B9="Dénominateur",
  NOT(AND(
    OR(ISBLANK(C14),C14&gt;0),
    OR(ISBLANK(D14),D14&gt;0),
    OR(ISBLANK(E14),E14&gt;0),
    OR(ISBLANK(F14),F14&gt;0),
    OR(ISBLANK(G14),G14&gt;0),
    OR(ISBLANK(H14),H14&gt;0),
    IF(I$1="",TRUE,OR(ISBLANK(I14),I14&gt;0)),
    IF(I$1="",TRUE,OR(ISBLANK(J14),J14&gt;0)),
    IF(K$1="",TRUE,OR(ISBLANK(K9),K9&gt;0)),
    IF(K$1="",TRUE,OR(ISBLANK(L9),L9&gt;0))
  ))),
  "Nombres strictement positifs attendus !",
  IF(B9="Dénominateur",
  NOT(AND(
    OR(ISBLANK(C8),ISBLANK(C14),C14&gt;=C8),
    OR(ISBLANK(D8),ISBLANK(D14),D14&gt;=D8),
    OR(ISBLANK(E8),ISBLANK(E14),E14&gt;=E8),
    OR(ISBLANK(F8),ISBLANK(F14),F14&gt;=F8),
    OR(ISBLANK(G8),ISBLANK(G14),G14&gt;=G8),
    OR(ISBLANK(H8),ISBLANK(H14),H14&gt;=H8),
    IF(I$1="",TRUE,OR(ISBLANK(I8),ISBLANK(I14),I14&gt;=I8)),
    IF(I$1="",TRUE,OR(ISBLANK(J8),ISBLANK(J14),J14&gt;=J8)),
    IF(K$1="",TRUE,OR(ISBLANK(K8),ISBLANK(K9),K9&gt;=K8)),
    IF(K$1="",TRUE,OR(ISBLANK(L8),ISBLANK(L9),L9&gt;=L8))
  )),FALSE),
  "Numérateur supérieur à ce dénominateur !",
  LEFT( IF(B9="Dénominateur",A8,A9),12) = "(Facultatif)","",
  IF(I$1="",COUNTBLANK(C14:H14),COUNTBLANK(C14:J14))&gt;0,
  _xlfn.CONCAT("Encore ",IF(I$1="",COUNTBLANK(C14:H14),COUNTBLANK(C14:J14)), " cellule(s) requise(s)"),
  TRUE,""
)</f>
        <v>Nombres attendus !</v>
      </c>
    </row>
    <row r="10" spans="1:11" ht="30" customHeight="1" x14ac:dyDescent="0.25">
      <c r="A10" s="83"/>
      <c r="B10" s="3" t="s">
        <v>90</v>
      </c>
      <c r="C10" s="46"/>
      <c r="D10" s="47"/>
      <c r="E10" s="46"/>
      <c r="F10" s="47"/>
      <c r="G10" s="46"/>
      <c r="H10" s="47"/>
      <c r="I10" s="46"/>
      <c r="J10" s="47"/>
      <c r="K10" s="51" t="str">
        <f>_xlfn.IFS(
  OR(B10="Taux",B10=""), "",
  NOT(AND(
    OR(ISBLANK(C15),ISNUMBER(C15)),
    OR(ISBLANK(D15),ISNUMBER(D15)),
    OR(ISBLANK(E15),ISNUMBER(E15)),
    OR(ISBLANK(F15),ISNUMBER(F15)),
    OR(ISBLANK(G15),ISNUMBER(G15)),
    OR(ISBLANK(H15),ISNUMBER(H15)),
    IF(I$1="",TRUE,OR(ISBLANK(I15),ISNUMBER(I15))),
    IF(I$1="",TRUE,OR(ISBLANK(J15),ISNUMBER(J15))),
    IF(K$1="",TRUE,OR(ISBLANK(K10),ISNUMBER(K10))),
    IF(K$1="",TRUE,OR(ISBLANK(L10),ISNUMBER(L10)))
  )),
  "Nombres attendus !",
  AND( OR(B10="Numérateur",B10="Dénominateur"),
    NOT(AND(
      OR(ISBLANK(C15),C15=ROUND(C15,0)),
      OR(ISBLANK(D15),D15=ROUND(D15,0)),
      OR(ISBLANK(E15),E15=ROUND(E15,0)),
      OR(ISBLANK(F15),F15=ROUND(F15,0)),
      OR(ISBLANK(G15),G15=ROUND(G15,0)),
      OR(ISBLANK(H15),H15=ROUND(H15,0)),
      IF(I$1="",TRUE,OR(ISBLANK(I15),I15=ROUND(I15,0))),
      IF(I$1="",TRUE,OR(ISBLANK(J15),J15=ROUND(J15,0))),
      IF(K$1="",TRUE,OR(ISBLANK(K10),K10=ROUND(K10,0))),
      IF(K$1="",TRUE,OR(ISBLANK(L10),L10=ROUND(L10,0)))
    ))
  ),
  "Entiers attendus !",
  AND(B10&lt;&gt;"Numérateur",B10&lt;&gt;"Dénominateur",
  NOT(AND(
    OR(ISBLANK(C15),C15=ROUND(C15,4)),
    OR(ISBLANK(D15),D15=ROUND(D15,4)),
    OR(ISBLANK(E15),E15=ROUND(E15,4)),
    OR(ISBLANK(F15),F15=ROUND(F15,4)),
    OR(ISBLANK(G15),G15=ROUND(G15,4)),
    OR(ISBLANK(H15),H15=ROUND(H15,4)),
    IF(I$1="",TRUE,OR(ISBLANK(I15),I15=ROUND(I15,4))),
    IF(I$1="",TRUE,OR(ISBLANK(J15),J15=ROUND(J15,4))),
    IF(K$1="",TRUE,OR(ISBLANK(K10),K10=ROUND(K10,4))),
    IF(K$1="",TRUE,OR(ISBLANK(L10),L10=ROUND(L10,4)))
  ))),
  "Précision supérieure à 2 décimales",
  MIN(C15:J15)&lt;0,"Nombres positifs attendus !",
  AND(B10="Dénominateur",
  NOT(AND(
    OR(ISBLANK(C15),C15&gt;0),
    OR(ISBLANK(D15),D15&gt;0),
    OR(ISBLANK(E15),E15&gt;0),
    OR(ISBLANK(F15),F15&gt;0),
    OR(ISBLANK(G15),G15&gt;0),
    OR(ISBLANK(H15),H15&gt;0),
    IF(I$1="",TRUE,OR(ISBLANK(I15),I15&gt;0)),
    IF(I$1="",TRUE,OR(ISBLANK(J15),J15&gt;0)),
    IF(K$1="",TRUE,OR(ISBLANK(K10),K10&gt;0)),
    IF(K$1="",TRUE,OR(ISBLANK(L10),L10&gt;0))
  ))),
  "Nombres strictement positifs attendus !",
  IF(B10="Dénominateur",
  NOT(AND(
    OR(ISBLANK(C14),ISBLANK(C15),C15&gt;=C14),
    OR(ISBLANK(D14),ISBLANK(D15),D15&gt;=D14),
    OR(ISBLANK(E14),ISBLANK(E15),E15&gt;=E14),
    OR(ISBLANK(F14),ISBLANK(F15),F15&gt;=F14),
    OR(ISBLANK(G14),ISBLANK(G15),G15&gt;=G14),
    OR(ISBLANK(H14),ISBLANK(H15),H15&gt;=H14),
    IF(I$1="",TRUE,OR(ISBLANK(I14),ISBLANK(I15),I15&gt;=I14)),
    IF(I$1="",TRUE,OR(ISBLANK(J14),ISBLANK(J15),J15&gt;=J14)),
    IF(K$1="",TRUE,OR(ISBLANK(K9),ISBLANK(K10),K10&gt;=K9)),
    IF(K$1="",TRUE,OR(ISBLANK(L9),ISBLANK(L10),L10&gt;=L9))
  )),FALSE),
  "Numérateur supérieur à ce dénominateur !",
  LEFT( IF(B10="Dénominateur",A9,A10),12) = "(Facultatif)","",
  IF(I$1="",COUNTBLANK(C15:H15),COUNTBLANK(C15:J15))&gt;0,
  _xlfn.CONCAT("Encore ",IF(I$1="",COUNTBLANK(C15:H15),COUNTBLANK(C15:J15)), " cellule(s) requise(s)"),
  TRUE,""
)</f>
        <v>Nombres attendus !</v>
      </c>
    </row>
    <row r="11" spans="1:11" ht="30" customHeight="1" x14ac:dyDescent="0.25">
      <c r="A11" s="84"/>
      <c r="B11" s="3" t="s">
        <v>91</v>
      </c>
      <c r="C11" s="48"/>
      <c r="D11" s="48"/>
      <c r="E11" s="48"/>
      <c r="F11" s="48"/>
      <c r="G11" s="48"/>
      <c r="H11" s="48"/>
      <c r="I11" s="48"/>
      <c r="J11" s="48"/>
      <c r="K11" s="51" t="str">
        <f>_xlfn.IFS(
  OR(B11="Taux",B11=""), "",
  NOT(AND(
    OR(ISBLANK(C16),ISNUMBER(C16)),
    OR(ISBLANK(D16),ISNUMBER(D16)),
    OR(ISBLANK(E16),ISNUMBER(E16)),
    OR(ISBLANK(F16),ISNUMBER(F16)),
    OR(ISBLANK(G16),ISNUMBER(G16)),
    OR(ISBLANK(H16),ISNUMBER(H16)),
    IF(I$1="",TRUE,OR(ISBLANK(I16),ISNUMBER(I16))),
    IF(I$1="",TRUE,OR(ISBLANK(J16),ISNUMBER(J16))),
    IF(K$1="",TRUE,OR(ISBLANK(K11),ISNUMBER(K11))),
    IF(K$1="",TRUE,OR(ISBLANK(L11),ISNUMBER(L11)))
  )),
  "Nombres attendus !",
  AND( OR(B11="Numérateur",B11="Dénominateur"),
    NOT(AND(
      OR(ISBLANK(C16),C16=ROUND(C16,0)),
      OR(ISBLANK(D16),D16=ROUND(D16,0)),
      OR(ISBLANK(E16),E16=ROUND(E16,0)),
      OR(ISBLANK(F16),F16=ROUND(F16,0)),
      OR(ISBLANK(G16),G16=ROUND(G16,0)),
      OR(ISBLANK(H16),H16=ROUND(H16,0)),
      IF(I$1="",TRUE,OR(ISBLANK(I16),I16=ROUND(I16,0))),
      IF(I$1="",TRUE,OR(ISBLANK(J16),J16=ROUND(J16,0))),
      IF(K$1="",TRUE,OR(ISBLANK(K11),K11=ROUND(K11,0))),
      IF(K$1="",TRUE,OR(ISBLANK(L11),L11=ROUND(L11,0)))
    ))
  ),
  "Entiers attendus !",
  AND(B11&lt;&gt;"Numérateur",B11&lt;&gt;"Dénominateur",
  NOT(AND(
    OR(ISBLANK(C16),C16=ROUND(C16,4)),
    OR(ISBLANK(D16),D16=ROUND(D16,4)),
    OR(ISBLANK(E16),E16=ROUND(E16,4)),
    OR(ISBLANK(F16),F16=ROUND(F16,4)),
    OR(ISBLANK(G16),G16=ROUND(G16,4)),
    OR(ISBLANK(H16),H16=ROUND(H16,4)),
    IF(I$1="",TRUE,OR(ISBLANK(I16),I16=ROUND(I16,4))),
    IF(I$1="",TRUE,OR(ISBLANK(J16),J16=ROUND(J16,4))),
    IF(K$1="",TRUE,OR(ISBLANK(K11),K11=ROUND(K11,4))),
    IF(K$1="",TRUE,OR(ISBLANK(L11),L11=ROUND(L11,4)))
  ))),
  "Précision supérieure à 2 décimales",
  MIN(C16:J16)&lt;0,"Nombres positifs attendus !",
  AND(B11="Dénominateur",
  NOT(AND(
    OR(ISBLANK(C16),C16&gt;0),
    OR(ISBLANK(D16),D16&gt;0),
    OR(ISBLANK(E16),E16&gt;0),
    OR(ISBLANK(F16),F16&gt;0),
    OR(ISBLANK(G16),G16&gt;0),
    OR(ISBLANK(H16),H16&gt;0),
    IF(I$1="",TRUE,OR(ISBLANK(I16),I16&gt;0)),
    IF(I$1="",TRUE,OR(ISBLANK(J16),J16&gt;0)),
    IF(K$1="",TRUE,OR(ISBLANK(K11),K11&gt;0)),
    IF(K$1="",TRUE,OR(ISBLANK(L11),L11&gt;0))
  ))),
  "Nombres strictement positifs attendus !",
  IF(B11="Dénominateur",
  NOT(AND(
    OR(ISBLANK(C15),ISBLANK(C16),C16&gt;=C15),
    OR(ISBLANK(D15),ISBLANK(D16),D16&gt;=D15),
    OR(ISBLANK(E15),ISBLANK(E16),E16&gt;=E15),
    OR(ISBLANK(F15),ISBLANK(F16),F16&gt;=F15),
    OR(ISBLANK(G15),ISBLANK(G16),G16&gt;=G15),
    OR(ISBLANK(H15),ISBLANK(H16),H16&gt;=H15),
    IF(I$1="",TRUE,OR(ISBLANK(I15),ISBLANK(I16),I16&gt;=I15)),
    IF(I$1="",TRUE,OR(ISBLANK(J15),ISBLANK(J16),J16&gt;=J15)),
    IF(K$1="",TRUE,OR(ISBLANK(K10),ISBLANK(K11),K11&gt;=K10)),
    IF(K$1="",TRUE,OR(ISBLANK(L10),ISBLANK(L11),L11&gt;=L10))
  )),FALSE),
  "Numérateur supérieur à ce dénominateur !",
  LEFT( IF(B11="Dénominateur",A10,A11),12) = "(Facultatif)","",
  IF(I$1="",COUNTBLANK(C16:H16),COUNTBLANK(C16:J16))&gt;0,
  _xlfn.CONCAT("Encore ",IF(I$1="",COUNTBLANK(C16:H16),COUNTBLANK(C16:J16)), " cellule(s) requise(s)"),
  TRUE,""
)</f>
        <v/>
      </c>
    </row>
    <row r="12" spans="1:11" ht="30" customHeight="1" x14ac:dyDescent="0.25">
      <c r="A12" s="52" t="s">
        <v>59</v>
      </c>
      <c r="B12" s="3" t="s">
        <v>95</v>
      </c>
      <c r="C12" s="59">
        <v>0</v>
      </c>
      <c r="D12" s="60">
        <v>0</v>
      </c>
      <c r="E12" s="59"/>
      <c r="F12" s="60"/>
      <c r="G12" s="59"/>
      <c r="H12" s="60"/>
      <c r="I12" s="59" t="s">
        <v>89</v>
      </c>
      <c r="J12" s="60" t="s">
        <v>89</v>
      </c>
      <c r="K12" s="51" t="str">
        <f>_xlfn.IFS(
  OR(B12="Taux",B12=""), "",
  NOT(AND(
    OR(ISBLANK(C12),ISNUMBER(C12)),
    OR(ISBLANK(D12),ISNUMBER(D12)),
    OR(ISBLANK(E12),ISNUMBER(E12)),
    OR(ISBLANK(F12),ISNUMBER(F12)),
    OR(ISBLANK(G12),ISNUMBER(G12)),
    OR(ISBLANK(H12),ISNUMBER(H12)),
    IF(I$1="",TRUE,OR(ISBLANK(I12),ISNUMBER(I12))),
    IF(I$1="",TRUE,OR(ISBLANK(J12),ISNUMBER(J12))),
    IF(K$1="",TRUE,OR(ISBLANK(K12),ISNUMBER(K12))),
    IF(K$1="",TRUE,OR(ISBLANK(L12),ISNUMBER(L12)))
  )),
  "Nombres attendus !",
  AND( OR(B12="Numérateur",B12="Dénominateur"),
    NOT(AND(
      OR(ISBLANK(C12),C12=ROUND(C12,0)),
      OR(ISBLANK(D12),D12=ROUND(D12,0)),
      OR(ISBLANK(E12),E12=ROUND(E12,0)),
      OR(ISBLANK(F12),F12=ROUND(F12,0)),
      OR(ISBLANK(G12),G12=ROUND(G12,0)),
      OR(ISBLANK(H12),H12=ROUND(H12,0)),
      IF(I$1="",TRUE,OR(ISBLANK(I12),I12=ROUND(I12,0))),
      IF(I$1="",TRUE,OR(ISBLANK(J12),J12=ROUND(J12,0))),
      IF(K$1="",TRUE,OR(ISBLANK(K12),K12=ROUND(K12,0))),
      IF(K$1="",TRUE,OR(ISBLANK(L12),L12=ROUND(L12,0)))
    ))
  ),
  "Entiers attendus !",
  AND(B12&lt;&gt;"Numérateur",B12&lt;&gt;"Dénominateur",
  NOT(AND(
    OR(ISBLANK(C12),C12=ROUND(C12,4)),
    OR(ISBLANK(D12),D12=ROUND(D12,4)),
    OR(ISBLANK(E12),E12=ROUND(E12,4)),
    OR(ISBLANK(F12),F12=ROUND(F12,4)),
    OR(ISBLANK(G12),G12=ROUND(G12,4)),
    OR(ISBLANK(H12),H12=ROUND(H12,4)),
    IF(I$1="",TRUE,OR(ISBLANK(I12),I12=ROUND(I12,4))),
    IF(I$1="",TRUE,OR(ISBLANK(J12),J12=ROUND(J12,4))),
    IF(K$1="",TRUE,OR(ISBLANK(K12),K12=ROUND(K12,4))),
    IF(K$1="",TRUE,OR(ISBLANK(L12),L12=ROUND(L12,4)))
  ))),
  "Précision supérieure à 2 décimales",
  MIN(C12:J12)&lt;0,"Nombres positifs attendus !",
  AND(B12="Dénominateur",
  NOT(AND(
    OR(ISBLANK(C12),C12&gt;0),
    OR(ISBLANK(D12),D12&gt;0),
    OR(ISBLANK(E12),E12&gt;0),
    OR(ISBLANK(F12),F12&gt;0),
    OR(ISBLANK(G12),G12&gt;0),
    OR(ISBLANK(H12),H12&gt;0),
    IF(I$1="",TRUE,OR(ISBLANK(I12),I12&gt;0)),
    IF(I$1="",TRUE,OR(ISBLANK(J12),J12&gt;0)),
    IF(K$1="",TRUE,OR(ISBLANK(K12),K12&gt;0)),
    IF(K$1="",TRUE,OR(ISBLANK(L12),L12&gt;0))
  ))),
  "Nombres strictement positifs attendus !",
  IF(B12="Dénominateur",
  NOT(AND(
    OR(ISBLANK(C16),ISBLANK(C12),C12&gt;=C16),
    OR(ISBLANK(D16),ISBLANK(D12),D12&gt;=D16),
    OR(ISBLANK(E16),ISBLANK(E12),E12&gt;=E16),
    OR(ISBLANK(F16),ISBLANK(F12),F12&gt;=F16),
    OR(ISBLANK(G16),ISBLANK(G12),G12&gt;=G16),
    OR(ISBLANK(H16),ISBLANK(H12),H12&gt;=H16),
    IF(I$1="",TRUE,OR(ISBLANK(I16),ISBLANK(I12),I12&gt;=I16)),
    IF(I$1="",TRUE,OR(ISBLANK(J16),ISBLANK(J12),J12&gt;=J16)),
    IF(K$1="",TRUE,OR(ISBLANK(K11),ISBLANK(K12),K12&gt;=K11)),
    IF(K$1="",TRUE,OR(ISBLANK(L11),ISBLANK(L12),L12&gt;=L11))
  )),FALSE),
  "Numérateur supérieur à ce dénominateur !",
  LEFT( IF(B12="Dénominateur",A11,A12),12) = "(Facultatif)","",
  IF(I$1="",COUNTBLANK(C12:H12),COUNTBLANK(C12:J12))&gt;0,
  _xlfn.CONCAT("Encore ",IF(I$1="",COUNTBLANK(C12:H12),COUNTBLANK(C12:J12)), " cellule(s) requise(s)"),
  TRUE,""
)</f>
        <v>Nombres attendus !</v>
      </c>
    </row>
    <row r="13" spans="1:11" ht="30" customHeight="1" x14ac:dyDescent="0.25">
      <c r="A13" s="52" t="s">
        <v>60</v>
      </c>
      <c r="B13" s="3" t="s">
        <v>95</v>
      </c>
      <c r="C13" s="42"/>
      <c r="D13" s="42"/>
      <c r="E13" s="42"/>
      <c r="F13" s="42"/>
      <c r="G13" s="42"/>
      <c r="H13" s="42"/>
      <c r="I13" s="42"/>
      <c r="J13" s="42"/>
      <c r="K13" s="51" t="str">
        <f>_xlfn.IFS(
OR(B13="Taux",B13=""), "",
NOT(AND(
OR(ISBLANK(C13),ISNUMBER(C13)),
OR(ISBLANK(D13),ISNUMBER(D13)),
OR(ISBLANK(E13),ISNUMBER(E13)),
OR(ISBLANK(F13),ISNUMBER(F13)),
OR(ISBLANK(G13),ISNUMBER(G13)),
OR(ISBLANK(H13),ISNUMBER(H13)),
IF(I$1="",TRUE,OR(ISBLANK(I13),ISNUMBER(I13))),
IF(I$1="",TRUE,OR(ISBLANK(J13),ISNUMBER(J13))),
IF(K$1="",TRUE,OR(ISBLANK(K13),ISNUMBER(K13))),
IF(K$1="",TRUE,OR(ISBLANK(L13),ISNUMBER(L13)))
)),
"Nombres attendus !",
AND( OR(B13="Numérateur",B13="Dénominateur"),
NOT(AND(
OR(ISBLANK(C13),C13=ROUND(C13,0)),
OR(ISBLANK(D13),D13=ROUND(D13,0)),
OR(ISBLANK(E13),E13=ROUND(E13,0)),
OR(ISBLANK(F13),F13=ROUND(F13,0)),
OR(ISBLANK(G13),G13=ROUND(G13,0)),
OR(ISBLANK(H13),H13=ROUND(H13,0)),
IF(I$1="",TRUE,OR(ISBLANK(I13),I13=ROUND(I13,0))),
IF(I$1="",TRUE,OR(ISBLANK(J13),J13=ROUND(J13,0))),
IF(K$1="",TRUE,OR(ISBLANK(K13),K13=ROUND(K13,0))),
IF(K$1="",TRUE,OR(ISBLANK(L13),L13=ROUND(L13,0)))
))
),
"Entiers attendus !",
AND(B13&lt;&gt;"Numérateur",B13&lt;&gt;"Dénominateur",
NOT(AND(
OR(ISBLANK(C13),C13=ROUND(C13,4)),
OR(ISBLANK(D13),D13=ROUND(D13,4)),
OR(ISBLANK(E13),E13=ROUND(E13,4)),
OR(ISBLANK(F13),F13=ROUND(F13,4)),
OR(ISBLANK(G13),G13=ROUND(G13,4)),
OR(ISBLANK(H13),H13=ROUND(H13,4)),
IF(I$1="",TRUE,OR(ISBLANK(I13),I13=ROUND(I13,4))),
IF(I$1="",TRUE,OR(ISBLANK(J13),J13=ROUND(J13,4))),
IF(K$1="",TRUE,OR(ISBLANK(K13),K13=ROUND(K13,4))),
IF(K$1="",TRUE,OR(ISBLANK(L13),L13=ROUND(L13,4)))
))),
"Précision supérieure à 2 décimales",
MIN(C13:J13)&lt;0,"Nombres positifs attendus !",
AND(B13="Dénominateur",
NOT(AND(
OR(ISBLANK(C13),C13&gt;0),
OR(ISBLANK(D13),D13&gt;0),
OR(ISBLANK(E13),E13&gt;0),
OR(ISBLANK(F13),F13&gt;0),
OR(ISBLANK(G13),G13&gt;0),
OR(ISBLANK(H13),H13&gt;0),
IF(I$1="",TRUE,OR(ISBLANK(I13),I13&gt;0)),
IF(I$1="",TRUE,OR(ISBLANK(J13),J13&gt;0)),
IF(K$1="",TRUE,OR(ISBLANK(K13),K13&gt;0)),
IF(K$1="",TRUE,OR(ISBLANK(L13),L13&gt;0))
))),
"Nombres strictement positifs attendus !",
IF(B13="Dénominateur",
NOT(AND(
OR(ISBLANK(C12),ISBLANK(C13),C13&gt;=C12),
OR(ISBLANK(D12),ISBLANK(D13),D13&gt;=D12),
OR(ISBLANK(E12),ISBLANK(E13),E13&gt;=E12),
OR(ISBLANK(F12),ISBLANK(F13),F13&gt;=F12),
OR(ISBLANK(G12),ISBLANK(G13),G13&gt;=G12),
OR(ISBLANK(H12),ISBLANK(H13),H13&gt;=H12),
IF(I$1="",TRUE,OR(ISBLANK(I12),ISBLANK(I13),I13&gt;=I12)),
IF(I$1="",TRUE,OR(ISBLANK(J12),ISBLANK(J13),J13&gt;=J12)),
IF(K$1="",TRUE,OR(ISBLANK(K12),ISBLANK(K13),K13&gt;=K12)),
IF(K$1="",TRUE,OR(ISBLANK(L12),ISBLANK(L13),L13&gt;=L12))
)),FALSE),
"Numérateur supérieur à ce dénominateur !",
LEFT( IF(B13="Dénominateur",A12,A13),12) = "(Facultatif)","",
IF(I$1="",COUNTBLANK(C13:H13),COUNTBLANK(C13:J13))&gt;0,
_xlfn.CONCAT("Encore ",IF(I$1="",COUNTBLANK(C13:H13),COUNTBLANK(C13:J13)), " cellule(s) requise(s)"),
TRUE,""
)</f>
        <v>Encore 8 cellule(s) requise(s)</v>
      </c>
    </row>
    <row r="14" spans="1:11" ht="30" customHeight="1" x14ac:dyDescent="0.25">
      <c r="A14" s="105" t="s">
        <v>61</v>
      </c>
      <c r="B14" s="3" t="s">
        <v>88</v>
      </c>
      <c r="C14" s="44">
        <v>0</v>
      </c>
      <c r="D14" s="45">
        <v>99</v>
      </c>
      <c r="E14" s="44"/>
      <c r="F14" s="45"/>
      <c r="G14" s="44"/>
      <c r="H14" s="45"/>
      <c r="I14" s="44" t="s">
        <v>89</v>
      </c>
      <c r="J14" s="45" t="s">
        <v>89</v>
      </c>
      <c r="K14" s="51" t="str">
        <f>_xlfn.IFS(
  OR(B14="Taux",B14=""), "",
  NOT(AND(
    OR(ISBLANK(#REF!),ISNUMBER(#REF!)),
    OR(ISBLANK(#REF!),ISNUMBER(#REF!)),
    OR(ISBLANK(#REF!),ISNUMBER(#REF!)),
    OR(ISBLANK(#REF!),ISNUMBER(#REF!)),
    OR(ISBLANK(#REF!),ISNUMBER(#REF!)),
    OR(ISBLANK(#REF!),ISNUMBER(#REF!)),
    IF(I$1="",TRUE,OR(ISBLANK(#REF!),ISNUMBER(#REF!))),
    IF(I$1="",TRUE,OR(ISBLANK(#REF!),ISNUMBER(#REF!))),
    IF(K$1="",TRUE,OR(ISBLANK(K14),ISNUMBER(K14))),
    IF(K$1="",TRUE,OR(ISBLANK(L14),ISNUMBER(L14)))
  )),
  "Nombres attendus !",
  AND( OR(B14="Numérateur",B14="Dénominateur"),
    NOT(AND(
      OR(ISBLANK(#REF!),#REF!=ROUND(#REF!,0)),
      OR(ISBLANK(#REF!),#REF!=ROUND(#REF!,0)),
      OR(ISBLANK(#REF!),#REF!=ROUND(#REF!,0)),
      OR(ISBLANK(#REF!),#REF!=ROUND(#REF!,0)),
      OR(ISBLANK(#REF!),#REF!=ROUND(#REF!,0)),
      OR(ISBLANK(#REF!),#REF!=ROUND(#REF!,0)),
      IF(I$1="",TRUE,OR(ISBLANK(#REF!),#REF!=ROUND(#REF!,0))),
      IF(I$1="",TRUE,OR(ISBLANK(#REF!),#REF!=ROUND(#REF!,0))),
      IF(K$1="",TRUE,OR(ISBLANK(K14),K14=ROUND(K14,0))),
      IF(K$1="",TRUE,OR(ISBLANK(L14),L14=ROUND(L14,0)))
    ))
  ),
  "Entiers attendus !",
  AND(B14&lt;&gt;"Numérateur",B14&lt;&gt;"Dénominateur",
  NOT(AND(
    OR(ISBLANK(#REF!),#REF!=ROUND(#REF!,4)),
    OR(ISBLANK(#REF!),#REF!=ROUND(#REF!,4)),
    OR(ISBLANK(#REF!),#REF!=ROUND(#REF!,4)),
    OR(ISBLANK(#REF!),#REF!=ROUND(#REF!,4)),
    OR(ISBLANK(#REF!),#REF!=ROUND(#REF!,4)),
    OR(ISBLANK(#REF!),#REF!=ROUND(#REF!,4)),
    IF(I$1="",TRUE,OR(ISBLANK(#REF!),#REF!=ROUND(#REF!,4))),
    IF(I$1="",TRUE,OR(ISBLANK(#REF!),#REF!=ROUND(#REF!,4))),
    IF(K$1="",TRUE,OR(ISBLANK(K14),K14=ROUND(K14,4))),
    IF(K$1="",TRUE,OR(ISBLANK(L14),L14=ROUND(L14,4)))
  ))),
  "Précision supérieure à 2 décimales",
  MIN(#REF!)&lt;0,"Nombres positifs attendus !",
  AND(B14="Dénominateur",
  NOT(AND(
    OR(ISBLANK(#REF!),#REF!&gt;0),
    OR(ISBLANK(#REF!),#REF!&gt;0),
    OR(ISBLANK(#REF!),#REF!&gt;0),
    OR(ISBLANK(#REF!),#REF!&gt;0),
    OR(ISBLANK(#REF!),#REF!&gt;0),
    OR(ISBLANK(#REF!),#REF!&gt;0),
    IF(I$1="",TRUE,OR(ISBLANK(#REF!),#REF!&gt;0)),
    IF(I$1="",TRUE,OR(ISBLANK(#REF!),#REF!&gt;0)),
    IF(K$1="",TRUE,OR(ISBLANK(K14),K14&gt;0)),
    IF(K$1="",TRUE,OR(ISBLANK(L14),L14&gt;0))
  ))),
  "Nombres strictement positifs attendus !",
  IF(B14="Dénominateur",
  NOT(AND(
    OR(ISBLANK(C13),ISBLANK(#REF!),#REF!&gt;=C13),
    OR(ISBLANK(D13),ISBLANK(#REF!),#REF!&gt;=D13),
    OR(ISBLANK(E13),ISBLANK(#REF!),#REF!&gt;=E13),
    OR(ISBLANK(F13),ISBLANK(#REF!),#REF!&gt;=F13),
    OR(ISBLANK(G13),ISBLANK(#REF!),#REF!&gt;=G13),
    OR(ISBLANK(H13),ISBLANK(#REF!),#REF!&gt;=H13),
    IF(I$1="",TRUE,OR(ISBLANK(I13),ISBLANK(#REF!),#REF!&gt;=I13)),
    IF(I$1="",TRUE,OR(ISBLANK(J13),ISBLANK(#REF!),#REF!&gt;=J13)),
    IF(K$1="",TRUE,OR(ISBLANK(K13),ISBLANK(K14),K14&gt;=K13)),
    IF(K$1="",TRUE,OR(ISBLANK(L13),ISBLANK(L14),L14&gt;=L13))
  )),FALSE),
  "Numérateur supérieur à ce dénominateur !",
  LEFT( IF(B14="Dénominateur",A13,A14),12) = "(Facultatif)","",
  IF(I$1="",COUNTBLANK(#REF!),COUNTBLANK(#REF!))&gt;0,
  _xlfn.CONCAT("Encore ",IF(I$1="",COUNTBLANK(#REF!),COUNTBLANK(#REF!)), " cellule(s) requise(s)"),
  TRUE,""
)</f>
        <v>Nombres attendus !</v>
      </c>
    </row>
    <row r="15" spans="1:11" ht="30" customHeight="1" x14ac:dyDescent="0.25">
      <c r="A15" s="83"/>
      <c r="B15" s="3" t="s">
        <v>90</v>
      </c>
      <c r="C15" s="46">
        <v>0</v>
      </c>
      <c r="D15" s="47">
        <v>110</v>
      </c>
      <c r="E15" s="46"/>
      <c r="F15" s="47"/>
      <c r="G15" s="46"/>
      <c r="H15" s="47"/>
      <c r="I15" s="46" t="s">
        <v>89</v>
      </c>
      <c r="J15" s="47" t="s">
        <v>89</v>
      </c>
      <c r="K15" s="51" t="str">
        <f>_xlfn.IFS(
  OR(B15="Taux",B15=""), "",
  NOT(AND(
    OR(ISBLANK(#REF!),ISNUMBER(#REF!)),
    OR(ISBLANK(#REF!),ISNUMBER(#REF!)),
    OR(ISBLANK(#REF!),ISNUMBER(#REF!)),
    OR(ISBLANK(#REF!),ISNUMBER(#REF!)),
    OR(ISBLANK(#REF!),ISNUMBER(#REF!)),
    OR(ISBLANK(#REF!),ISNUMBER(#REF!)),
    IF(I$1="",TRUE,OR(ISBLANK(#REF!),ISNUMBER(#REF!))),
    IF(I$1="",TRUE,OR(ISBLANK(#REF!),ISNUMBER(#REF!))),
    IF(K$1="",TRUE,OR(ISBLANK(K15),ISNUMBER(K15))),
    IF(K$1="",TRUE,OR(ISBLANK(L15),ISNUMBER(L15)))
  )),
  "Nombres attendus !",
  AND( OR(B15="Numérateur",B15="Dénominateur"),
    NOT(AND(
      OR(ISBLANK(#REF!),#REF!=ROUND(#REF!,0)),
      OR(ISBLANK(#REF!),#REF!=ROUND(#REF!,0)),
      OR(ISBLANK(#REF!),#REF!=ROUND(#REF!,0)),
      OR(ISBLANK(#REF!),#REF!=ROUND(#REF!,0)),
      OR(ISBLANK(#REF!),#REF!=ROUND(#REF!,0)),
      OR(ISBLANK(#REF!),#REF!=ROUND(#REF!,0)),
      IF(I$1="",TRUE,OR(ISBLANK(#REF!),#REF!=ROUND(#REF!,0))),
      IF(I$1="",TRUE,OR(ISBLANK(#REF!),#REF!=ROUND(#REF!,0))),
      IF(K$1="",TRUE,OR(ISBLANK(K15),K15=ROUND(K15,0))),
      IF(K$1="",TRUE,OR(ISBLANK(L15),L15=ROUND(L15,0)))
    ))
  ),
  "Entiers attendus !",
  AND(B15&lt;&gt;"Numérateur",B15&lt;&gt;"Dénominateur",
  NOT(AND(
    OR(ISBLANK(#REF!),#REF!=ROUND(#REF!,4)),
    OR(ISBLANK(#REF!),#REF!=ROUND(#REF!,4)),
    OR(ISBLANK(#REF!),#REF!=ROUND(#REF!,4)),
    OR(ISBLANK(#REF!),#REF!=ROUND(#REF!,4)),
    OR(ISBLANK(#REF!),#REF!=ROUND(#REF!,4)),
    OR(ISBLANK(#REF!),#REF!=ROUND(#REF!,4)),
    IF(I$1="",TRUE,OR(ISBLANK(#REF!),#REF!=ROUND(#REF!,4))),
    IF(I$1="",TRUE,OR(ISBLANK(#REF!),#REF!=ROUND(#REF!,4))),
    IF(K$1="",TRUE,OR(ISBLANK(K15),K15=ROUND(K15,4))),
    IF(K$1="",TRUE,OR(ISBLANK(L15),L15=ROUND(L15,4)))
  ))),
  "Précision supérieure à 2 décimales",
  MIN(#REF!)&lt;0,"Nombres positifs attendus !",
  AND(B15="Dénominateur",
  NOT(AND(
    OR(ISBLANK(#REF!),#REF!&gt;0),
    OR(ISBLANK(#REF!),#REF!&gt;0),
    OR(ISBLANK(#REF!),#REF!&gt;0),
    OR(ISBLANK(#REF!),#REF!&gt;0),
    OR(ISBLANK(#REF!),#REF!&gt;0),
    OR(ISBLANK(#REF!),#REF!&gt;0),
    IF(I$1="",TRUE,OR(ISBLANK(#REF!),#REF!&gt;0)),
    IF(I$1="",TRUE,OR(ISBLANK(#REF!),#REF!&gt;0)),
    IF(K$1="",TRUE,OR(ISBLANK(K15),K15&gt;0)),
    IF(K$1="",TRUE,OR(ISBLANK(L15),L15&gt;0))
  ))),
  "Nombres strictement positifs attendus !",
  IF(B15="Dénominateur",
  NOT(AND(
    OR(ISBLANK(#REF!),ISBLANK(#REF!),#REF!&gt;=#REF!),
    OR(ISBLANK(#REF!),ISBLANK(#REF!),#REF!&gt;=#REF!),
    OR(ISBLANK(#REF!),ISBLANK(#REF!),#REF!&gt;=#REF!),
    OR(ISBLANK(#REF!),ISBLANK(#REF!),#REF!&gt;=#REF!),
    OR(ISBLANK(#REF!),ISBLANK(#REF!),#REF!&gt;=#REF!),
    OR(ISBLANK(#REF!),ISBLANK(#REF!),#REF!&gt;=#REF!),
    IF(I$1="",TRUE,OR(ISBLANK(#REF!),ISBLANK(#REF!),#REF!&gt;=#REF!)),
    IF(I$1="",TRUE,OR(ISBLANK(#REF!),ISBLANK(#REF!),#REF!&gt;=#REF!)),
    IF(K$1="",TRUE,OR(ISBLANK(K14),ISBLANK(K15),K15&gt;=K14)),
    IF(K$1="",TRUE,OR(ISBLANK(L14),ISBLANK(L15),L15&gt;=L14))
  )),FALSE),
  "Numérateur supérieur à ce dénominateur !",
  LEFT( IF(B15="Dénominateur",A14,A15),12) = "(Facultatif)","",
  IF(I$1="",COUNTBLANK(#REF!),COUNTBLANK(#REF!))&gt;0,
  _xlfn.CONCAT("Encore ",IF(I$1="",COUNTBLANK(#REF!),COUNTBLANK(#REF!)), " cellule(s) requise(s)"),
  TRUE,""
)</f>
        <v>Nombres attendus !</v>
      </c>
    </row>
    <row r="16" spans="1:11" ht="30" customHeight="1" x14ac:dyDescent="0.25">
      <c r="A16" s="84"/>
      <c r="B16" s="3" t="s">
        <v>91</v>
      </c>
      <c r="C16" s="57">
        <v>0</v>
      </c>
      <c r="D16" s="57">
        <v>0.9</v>
      </c>
      <c r="E16" s="57" t="str">
        <f>IF(OR(E15="",E15="N/A",E15="NC",E15="ND"),"",E14/E15)</f>
        <v/>
      </c>
      <c r="F16" s="57" t="str">
        <f>IF(OR(F15="",F15="N/A",F15="NC",F15="ND"),"",F14/F15)</f>
        <v/>
      </c>
      <c r="G16" s="57" t="str">
        <f>IF(OR(G15="",G15="N/A",G15="NC",G15="ND"),"",G14/G15)</f>
        <v/>
      </c>
      <c r="H16" s="57" t="str">
        <f>IF(OR(H15="",H15="N/A",H15="NC",H15="ND"),"",H14/H15)</f>
        <v/>
      </c>
      <c r="I16" s="57" t="s">
        <v>89</v>
      </c>
      <c r="J16" s="57" t="s">
        <v>89</v>
      </c>
      <c r="K16" s="51" t="str">
        <f>_xlfn.IFS(
  OR(B16="Taux",B16=""), "",
  NOT(AND(
    OR(ISBLANK(#REF!),ISNUMBER(#REF!)),
    OR(ISBLANK(#REF!),ISNUMBER(#REF!)),
    OR(ISBLANK(#REF!),ISNUMBER(#REF!)),
    OR(ISBLANK(#REF!),ISNUMBER(#REF!)),
    OR(ISBLANK(#REF!),ISNUMBER(#REF!)),
    OR(ISBLANK(#REF!),ISNUMBER(#REF!)),
    IF(I$1="",TRUE,OR(ISBLANK(#REF!),ISNUMBER(#REF!))),
    IF(I$1="",TRUE,OR(ISBLANK(#REF!),ISNUMBER(#REF!))),
    IF(K$1="",TRUE,OR(ISBLANK(K16),ISNUMBER(K16))),
    IF(K$1="",TRUE,OR(ISBLANK(L16),ISNUMBER(L16)))
  )),
  "Nombres attendus !",
  AND( OR(B16="Numérateur",B16="Dénominateur"),
    NOT(AND(
      OR(ISBLANK(#REF!),#REF!=ROUND(#REF!,0)),
      OR(ISBLANK(#REF!),#REF!=ROUND(#REF!,0)),
      OR(ISBLANK(#REF!),#REF!=ROUND(#REF!,0)),
      OR(ISBLANK(#REF!),#REF!=ROUND(#REF!,0)),
      OR(ISBLANK(#REF!),#REF!=ROUND(#REF!,0)),
      OR(ISBLANK(#REF!),#REF!=ROUND(#REF!,0)),
      IF(I$1="",TRUE,OR(ISBLANK(#REF!),#REF!=ROUND(#REF!,0))),
      IF(I$1="",TRUE,OR(ISBLANK(#REF!),#REF!=ROUND(#REF!,0))),
      IF(K$1="",TRUE,OR(ISBLANK(K16),K16=ROUND(K16,0))),
      IF(K$1="",TRUE,OR(ISBLANK(L16),L16=ROUND(L16,0)))
    ))
  ),
  "Entiers attendus !",
  AND(B16&lt;&gt;"Numérateur",B16&lt;&gt;"Dénominateur",
  NOT(AND(
    OR(ISBLANK(#REF!),#REF!=ROUND(#REF!,4)),
    OR(ISBLANK(#REF!),#REF!=ROUND(#REF!,4)),
    OR(ISBLANK(#REF!),#REF!=ROUND(#REF!,4)),
    OR(ISBLANK(#REF!),#REF!=ROUND(#REF!,4)),
    OR(ISBLANK(#REF!),#REF!=ROUND(#REF!,4)),
    OR(ISBLANK(#REF!),#REF!=ROUND(#REF!,4)),
    IF(I$1="",TRUE,OR(ISBLANK(#REF!),#REF!=ROUND(#REF!,4))),
    IF(I$1="",TRUE,OR(ISBLANK(#REF!),#REF!=ROUND(#REF!,4))),
    IF(K$1="",TRUE,OR(ISBLANK(K16),K16=ROUND(K16,4))),
    IF(K$1="",TRUE,OR(ISBLANK(L16),L16=ROUND(L16,4)))
  ))),
  "Précision supérieure à 2 décimales",
  MIN(#REF!)&lt;0,"Nombres positifs attendus !",
  AND(B16="Dénominateur",
  NOT(AND(
    OR(ISBLANK(#REF!),#REF!&gt;0),
    OR(ISBLANK(#REF!),#REF!&gt;0),
    OR(ISBLANK(#REF!),#REF!&gt;0),
    OR(ISBLANK(#REF!),#REF!&gt;0),
    OR(ISBLANK(#REF!),#REF!&gt;0),
    OR(ISBLANK(#REF!),#REF!&gt;0),
    IF(I$1="",TRUE,OR(ISBLANK(#REF!),#REF!&gt;0)),
    IF(I$1="",TRUE,OR(ISBLANK(#REF!),#REF!&gt;0)),
    IF(K$1="",TRUE,OR(ISBLANK(K16),K16&gt;0)),
    IF(K$1="",TRUE,OR(ISBLANK(L16),L16&gt;0))
  ))),
  "Nombres strictement positifs attendus !",
  IF(B16="Dénominateur",
  NOT(AND(
    OR(ISBLANK(#REF!),ISBLANK(#REF!),#REF!&gt;=#REF!),
    OR(ISBLANK(#REF!),ISBLANK(#REF!),#REF!&gt;=#REF!),
    OR(ISBLANK(#REF!),ISBLANK(#REF!),#REF!&gt;=#REF!),
    OR(ISBLANK(#REF!),ISBLANK(#REF!),#REF!&gt;=#REF!),
    OR(ISBLANK(#REF!),ISBLANK(#REF!),#REF!&gt;=#REF!),
    OR(ISBLANK(#REF!),ISBLANK(#REF!),#REF!&gt;=#REF!),
    IF(I$1="",TRUE,OR(ISBLANK(#REF!),ISBLANK(#REF!),#REF!&gt;=#REF!)),
    IF(I$1="",TRUE,OR(ISBLANK(#REF!),ISBLANK(#REF!),#REF!&gt;=#REF!)),
    IF(K$1="",TRUE,OR(ISBLANK(K15),ISBLANK(K16),K16&gt;=K15)),
    IF(K$1="",TRUE,OR(ISBLANK(L15),ISBLANK(L16),L16&gt;=L15))
  )),FALSE),
  "Numérateur supérieur à ce dénominateur !",
  LEFT( IF(B16="Dénominateur",A15,A16),12) = "(Facultatif)","",
  IF(I$1="",COUNTBLANK(#REF!),COUNTBLANK(#REF!))&gt;0,
  _xlfn.CONCAT("Encore ",IF(I$1="",COUNTBLANK(#REF!),COUNTBLANK(#REF!)), " cellule(s) requise(s)"),
  TRUE,""
)</f>
        <v/>
      </c>
    </row>
    <row r="17" spans="1:11" ht="30" customHeight="1" x14ac:dyDescent="0.25">
      <c r="A17" s="105" t="s">
        <v>62</v>
      </c>
      <c r="B17" s="6" t="s">
        <v>88</v>
      </c>
      <c r="C17" s="44"/>
      <c r="D17" s="45"/>
      <c r="E17" s="44"/>
      <c r="F17" s="45"/>
      <c r="G17" s="44"/>
      <c r="H17" s="45"/>
      <c r="I17" s="44"/>
      <c r="J17" s="45"/>
      <c r="K17" s="51" t="str">
        <f>_xlfn.IFS(
  OR(B17="Taux",B17=""), "",
  NOT(AND(
    OR(ISBLANK(C17),ISNUMBER(C17)),
    OR(ISBLANK(D17),ISNUMBER(D17)),
    OR(ISBLANK(E17),ISNUMBER(E17)),
    OR(ISBLANK(F17),ISNUMBER(F17)),
    OR(ISBLANK(G17),ISNUMBER(G17)),
    OR(ISBLANK(H17),ISNUMBER(H17)),
    IF(I$1="",TRUE,OR(ISBLANK(I17),ISNUMBER(I17))),
    IF(I$1="",TRUE,OR(ISBLANK(J17),ISNUMBER(J17))),
    IF(K$1="",TRUE,OR(ISBLANK(K17),ISNUMBER(K17))),
    IF(K$1="",TRUE,OR(ISBLANK(L17),ISNUMBER(L17)))
  )),
  "Nombres attendus !",
  AND( OR(B17="Numérateur",B17="Dénominateur"),
    NOT(AND(
      OR(ISBLANK(C17),C17=ROUND(C17,0)),
      OR(ISBLANK(D17),D17=ROUND(D17,0)),
      OR(ISBLANK(E17),E17=ROUND(E17,0)),
      OR(ISBLANK(F17),F17=ROUND(F17,0)),
      OR(ISBLANK(G17),G17=ROUND(G17,0)),
      OR(ISBLANK(H17),H17=ROUND(H17,0)),
      IF(I$1="",TRUE,OR(ISBLANK(I17),I17=ROUND(I17,0))),
      IF(I$1="",TRUE,OR(ISBLANK(J17),J17=ROUND(J17,0))),
      IF(K$1="",TRUE,OR(ISBLANK(K17),K17=ROUND(K17,0))),
      IF(K$1="",TRUE,OR(ISBLANK(L17),L17=ROUND(L17,0)))
    ))
  ),
  "Entiers attendus !",
  AND(B17&lt;&gt;"Numérateur",B17&lt;&gt;"Dénominateur",
  NOT(AND(
    OR(ISBLANK(C17),C17=ROUND(C17,4)),
    OR(ISBLANK(D17),D17=ROUND(D17,4)),
    OR(ISBLANK(E17),E17=ROUND(E17,4)),
    OR(ISBLANK(F17),F17=ROUND(F17,4)),
    OR(ISBLANK(G17),G17=ROUND(G17,4)),
    OR(ISBLANK(H17),H17=ROUND(H17,4)),
    IF(I$1="",TRUE,OR(ISBLANK(I17),I17=ROUND(I17,4))),
    IF(I$1="",TRUE,OR(ISBLANK(J17),J17=ROUND(J17,4))),
    IF(K$1="",TRUE,OR(ISBLANK(K17),K17=ROUND(K17,4))),
    IF(K$1="",TRUE,OR(ISBLANK(L17),L17=ROUND(L17,4)))
  ))),
  "Précision supérieure à 2 décimales",
  MIN(C17:J17)&lt;0,"Nombres positifs attendus !",
  AND(B17="Dénominateur",
  NOT(AND(
    OR(ISBLANK(C17),C17&gt;0),
    OR(ISBLANK(D17),D17&gt;0),
    OR(ISBLANK(E17),E17&gt;0),
    OR(ISBLANK(F17),F17&gt;0),
    OR(ISBLANK(G17),G17&gt;0),
    OR(ISBLANK(H17),H17&gt;0),
    IF(I$1="",TRUE,OR(ISBLANK(I17),I17&gt;0)),
    IF(I$1="",TRUE,OR(ISBLANK(J17),J17&gt;0)),
    IF(K$1="",TRUE,OR(ISBLANK(K17),K17&gt;0)),
    IF(K$1="",TRUE,OR(ISBLANK(L17),L17&gt;0))
  ))),
  "Nombres strictement positifs attendus !",
  IF(B17="Dénominateur",
  NOT(AND(
    OR(ISBLANK(#REF!),ISBLANK(C17),C17&gt;=#REF!),
    OR(ISBLANK(#REF!),ISBLANK(D17),D17&gt;=#REF!),
    OR(ISBLANK(#REF!),ISBLANK(E17),E17&gt;=#REF!),
    OR(ISBLANK(#REF!),ISBLANK(F17),F17&gt;=#REF!),
    OR(ISBLANK(#REF!),ISBLANK(G17),G17&gt;=#REF!),
    OR(ISBLANK(#REF!),ISBLANK(H17),H17&gt;=#REF!),
    IF(I$1="",TRUE,OR(ISBLANK(#REF!),ISBLANK(I17),I17&gt;=#REF!)),
    IF(I$1="",TRUE,OR(ISBLANK(#REF!),ISBLANK(J17),J17&gt;=#REF!)),
    IF(K$1="",TRUE,OR(ISBLANK(K16),ISBLANK(K17),K17&gt;=K16)),
    IF(K$1="",TRUE,OR(ISBLANK(L16),ISBLANK(L17),L17&gt;=L16))
  )),FALSE),
  "Numérateur supérieur à ce dénominateur !",
  LEFT( IF(B17="Dénominateur",A16,A17),12) = "(Facultatif)","",
  IF(I$1="",COUNTBLANK(C17:H17),COUNTBLANK(C17:J17))&gt;0,
  _xlfn.CONCAT("Encore ",IF(I$1="",COUNTBLANK(C17:H17),COUNTBLANK(C17:J17)), " cellule(s) requise(s)"),
  TRUE,""
)</f>
        <v>Encore 8 cellule(s) requise(s)</v>
      </c>
    </row>
    <row r="18" spans="1:11" ht="30" customHeight="1" x14ac:dyDescent="0.25">
      <c r="A18" s="83"/>
      <c r="B18" s="3" t="s">
        <v>90</v>
      </c>
      <c r="C18" s="46"/>
      <c r="D18" s="47"/>
      <c r="E18" s="46"/>
      <c r="F18" s="47"/>
      <c r="G18" s="46"/>
      <c r="H18" s="47"/>
      <c r="I18" s="46"/>
      <c r="J18" s="47"/>
      <c r="K18" s="51" t="str">
        <f t="shared" ref="K18:K25" si="0">_xlfn.IFS(
OR(B18="Taux",B18=""), "",
NOT(AND(
OR(ISBLANK(C18),ISNUMBER(C18)),
OR(ISBLANK(D18),ISNUMBER(D18)),
OR(ISBLANK(E18),ISNUMBER(E18)),
OR(ISBLANK(F18),ISNUMBER(F18)),
OR(ISBLANK(G18),ISNUMBER(G18)),
OR(ISBLANK(H18),ISNUMBER(H18)),
IF(I$1="",TRUE,OR(ISBLANK(I18),ISNUMBER(I18))),
IF(I$1="",TRUE,OR(ISBLANK(J18),ISNUMBER(J18))),
IF(K$1="",TRUE,OR(ISBLANK(K18),ISNUMBER(K18))),
IF(K$1="",TRUE,OR(ISBLANK(L18),ISNUMBER(L18)))
)),
"Nombres attendus !",
AND( OR(B18="Numérateur",B18="Dénominateur"),
NOT(AND(
OR(ISBLANK(C18),C18=ROUND(C18,0)),
OR(ISBLANK(D18),D18=ROUND(D18,0)),
OR(ISBLANK(E18),E18=ROUND(E18,0)),
OR(ISBLANK(F18),F18=ROUND(F18,0)),
OR(ISBLANK(G18),G18=ROUND(G18,0)),
OR(ISBLANK(H18),H18=ROUND(H18,0)),
IF(I$1="",TRUE,OR(ISBLANK(I18),I18=ROUND(I18,0))),
IF(I$1="",TRUE,OR(ISBLANK(J18),J18=ROUND(J18,0))),
IF(K$1="",TRUE,OR(ISBLANK(K18),K18=ROUND(K18,0))),
IF(K$1="",TRUE,OR(ISBLANK(L18),L18=ROUND(L18,0)))
))
),
"Entiers attendus !",
AND(B18&lt;&gt;"Numérateur",B18&lt;&gt;"Dénominateur",
NOT(AND(
OR(ISBLANK(C18),C18=ROUND(C18,4)),
OR(ISBLANK(D18),D18=ROUND(D18,4)),
OR(ISBLANK(E18),E18=ROUND(E18,4)),
OR(ISBLANK(F18),F18=ROUND(F18,4)),
OR(ISBLANK(G18),G18=ROUND(G18,4)),
OR(ISBLANK(H18),H18=ROUND(H18,4)),
IF(I$1="",TRUE,OR(ISBLANK(I18),I18=ROUND(I18,4))),
IF(I$1="",TRUE,OR(ISBLANK(J18),J18=ROUND(J18,4))),
IF(K$1="",TRUE,OR(ISBLANK(K18),K18=ROUND(K18,4))),
IF(K$1="",TRUE,OR(ISBLANK(L18),L18=ROUND(L18,4)))
))),
"Précision supérieure à 2 décimales",
MIN(C18:J18)&lt;0,"Nombres positifs attendus !",
AND(B18="Dénominateur",
NOT(AND(
OR(ISBLANK(C18),C18&gt;0),
OR(ISBLANK(D18),D18&gt;0),
OR(ISBLANK(E18),E18&gt;0),
OR(ISBLANK(F18),F18&gt;0),
OR(ISBLANK(G18),G18&gt;0),
OR(ISBLANK(H18),H18&gt;0),
IF(I$1="",TRUE,OR(ISBLANK(I18),I18&gt;0)),
IF(I$1="",TRUE,OR(ISBLANK(J18),J18&gt;0)),
IF(K$1="",TRUE,OR(ISBLANK(K18),K18&gt;0)),
IF(K$1="",TRUE,OR(ISBLANK(L18),L18&gt;0))
))),
"Nombres strictement positifs attendus !",
IF(B18="Dénominateur",
NOT(AND(
OR(ISBLANK(C17),ISBLANK(C18),C18&gt;=C17),
OR(ISBLANK(D17),ISBLANK(D18),D18&gt;=D17),
OR(ISBLANK(E17),ISBLANK(E18),E18&gt;=E17),
OR(ISBLANK(F17),ISBLANK(F18),F18&gt;=F17),
OR(ISBLANK(G17),ISBLANK(G18),G18&gt;=G17),
OR(ISBLANK(H17),ISBLANK(H18),H18&gt;=H17),
IF(I$1="",TRUE,OR(ISBLANK(I17),ISBLANK(I18),I18&gt;=I17)),
IF(I$1="",TRUE,OR(ISBLANK(J17),ISBLANK(J18),J18&gt;=J17)),
IF(K$1="",TRUE,OR(ISBLANK(K17),ISBLANK(K18),K18&gt;=K17)),
IF(K$1="",TRUE,OR(ISBLANK(L17),ISBLANK(L18),L18&gt;=L17))
)),FALSE),
"Numérateur supérieur à ce dénominateur !",
LEFT( IF(B18="Dénominateur",A17,A18),12) = "(Facultatif)","",
IF(I$1="",COUNTBLANK(C18:H18),COUNTBLANK(C18:J18))&gt;0,
_xlfn.CONCAT("Encore ",IF(I$1="",COUNTBLANK(C18:H18),COUNTBLANK(C18:J18)), " cellule(s) requise(s)"),
TRUE,""
)</f>
        <v>Encore 8 cellule(s) requise(s)</v>
      </c>
    </row>
    <row r="19" spans="1:11" ht="30" customHeight="1" x14ac:dyDescent="0.25">
      <c r="A19" s="84"/>
      <c r="B19" s="3" t="s">
        <v>91</v>
      </c>
      <c r="C19" s="48" t="str">
        <f t="shared" ref="C19:J19" si="1">IF(OR(C18="",C18="N/A",C18="NC",C18="ND"),"",C17/C18)</f>
        <v/>
      </c>
      <c r="D19" s="48" t="str">
        <f t="shared" si="1"/>
        <v/>
      </c>
      <c r="E19" s="48" t="str">
        <f t="shared" si="1"/>
        <v/>
      </c>
      <c r="F19" s="48" t="str">
        <f t="shared" si="1"/>
        <v/>
      </c>
      <c r="G19" s="48" t="str">
        <f t="shared" si="1"/>
        <v/>
      </c>
      <c r="H19" s="48" t="str">
        <f t="shared" si="1"/>
        <v/>
      </c>
      <c r="I19" s="48" t="str">
        <f t="shared" si="1"/>
        <v/>
      </c>
      <c r="J19" s="48" t="str">
        <f t="shared" si="1"/>
        <v/>
      </c>
      <c r="K19" s="51" t="str">
        <f t="shared" si="0"/>
        <v/>
      </c>
    </row>
    <row r="20" spans="1:11" ht="30" customHeight="1" x14ac:dyDescent="0.25">
      <c r="A20" s="105" t="s">
        <v>63</v>
      </c>
      <c r="B20" s="6" t="s">
        <v>88</v>
      </c>
      <c r="C20" s="44">
        <v>0</v>
      </c>
      <c r="D20" s="45">
        <v>3480.23</v>
      </c>
      <c r="E20" s="44"/>
      <c r="F20" s="45"/>
      <c r="G20" s="44"/>
      <c r="H20" s="45"/>
      <c r="I20" s="44" t="s">
        <v>89</v>
      </c>
      <c r="J20" s="45" t="s">
        <v>89</v>
      </c>
      <c r="K20" s="51" t="str">
        <f t="shared" si="0"/>
        <v>Nombres attendus !</v>
      </c>
    </row>
    <row r="21" spans="1:11" ht="30" customHeight="1" x14ac:dyDescent="0.25">
      <c r="A21" s="83"/>
      <c r="B21" s="3" t="s">
        <v>90</v>
      </c>
      <c r="C21" s="46">
        <v>0</v>
      </c>
      <c r="D21" s="47">
        <v>831242.23999999999</v>
      </c>
      <c r="E21" s="46"/>
      <c r="F21" s="47"/>
      <c r="G21" s="46"/>
      <c r="H21" s="47"/>
      <c r="I21" s="46" t="s">
        <v>89</v>
      </c>
      <c r="J21" s="47" t="s">
        <v>89</v>
      </c>
      <c r="K21" s="51" t="str">
        <f t="shared" si="0"/>
        <v>Nombres attendus !</v>
      </c>
    </row>
    <row r="22" spans="1:11" ht="30" customHeight="1" x14ac:dyDescent="0.25">
      <c r="A22" s="84"/>
      <c r="B22" s="3" t="s">
        <v>91</v>
      </c>
      <c r="C22" s="57">
        <v>0</v>
      </c>
      <c r="D22" s="57">
        <v>4.1999999999999997E-3</v>
      </c>
      <c r="E22" s="57" t="str">
        <f>IF(OR(E21="",E21="N/A",E21="NC",E21="ND"),"",E20/E21)</f>
        <v/>
      </c>
      <c r="F22" s="57" t="str">
        <f>IF(OR(F21="",F21="N/A",F21="NC",F21="ND"),"",F20/F21)</f>
        <v/>
      </c>
      <c r="G22" s="57" t="str">
        <f>IF(OR(G21="",G21="N/A",G21="NC",G21="ND"),"",G20/G21)</f>
        <v/>
      </c>
      <c r="H22" s="57" t="str">
        <f>IF(OR(H21="",H21="N/A",H21="NC",H21="ND"),"",H20/H21)</f>
        <v/>
      </c>
      <c r="I22" s="57" t="s">
        <v>89</v>
      </c>
      <c r="J22" s="57" t="s">
        <v>89</v>
      </c>
      <c r="K22" s="51" t="str">
        <f t="shared" si="0"/>
        <v/>
      </c>
    </row>
    <row r="23" spans="1:11" ht="30" customHeight="1" x14ac:dyDescent="0.25">
      <c r="A23" s="105" t="s">
        <v>64</v>
      </c>
      <c r="B23" s="6" t="s">
        <v>88</v>
      </c>
      <c r="C23" s="44"/>
      <c r="D23" s="45"/>
      <c r="E23" s="44"/>
      <c r="F23" s="45"/>
      <c r="G23" s="44"/>
      <c r="H23" s="45"/>
      <c r="I23" s="44"/>
      <c r="J23" s="45"/>
      <c r="K23" s="51" t="str">
        <f t="shared" si="0"/>
        <v>Encore 8 cellule(s) requise(s)</v>
      </c>
    </row>
    <row r="24" spans="1:11" ht="30" customHeight="1" x14ac:dyDescent="0.25">
      <c r="A24" s="83"/>
      <c r="B24" s="3" t="s">
        <v>90</v>
      </c>
      <c r="C24" s="46"/>
      <c r="D24" s="47"/>
      <c r="E24" s="46"/>
      <c r="F24" s="47"/>
      <c r="G24" s="46"/>
      <c r="H24" s="47"/>
      <c r="I24" s="46"/>
      <c r="J24" s="47"/>
      <c r="K24" s="51" t="str">
        <f t="shared" si="0"/>
        <v>Encore 8 cellule(s) requise(s)</v>
      </c>
    </row>
    <row r="25" spans="1:11" ht="30" customHeight="1" x14ac:dyDescent="0.25">
      <c r="A25" s="84"/>
      <c r="B25" s="3" t="s">
        <v>91</v>
      </c>
      <c r="C25" s="48" t="str">
        <f t="shared" ref="C25:J25" si="2">IF(OR(C24="",C24="N/A",C24="NC",C24="ND"),"",C23/C24)</f>
        <v/>
      </c>
      <c r="D25" s="48" t="str">
        <f t="shared" si="2"/>
        <v/>
      </c>
      <c r="E25" s="48" t="str">
        <f t="shared" si="2"/>
        <v/>
      </c>
      <c r="F25" s="48" t="str">
        <f t="shared" si="2"/>
        <v/>
      </c>
      <c r="G25" s="48" t="str">
        <f t="shared" si="2"/>
        <v/>
      </c>
      <c r="H25" s="48" t="str">
        <f t="shared" si="2"/>
        <v/>
      </c>
      <c r="I25" s="48" t="str">
        <f t="shared" si="2"/>
        <v/>
      </c>
      <c r="J25" s="48" t="str">
        <f t="shared" si="2"/>
        <v/>
      </c>
      <c r="K25" s="51" t="str">
        <f t="shared" si="0"/>
        <v/>
      </c>
    </row>
  </sheetData>
  <mergeCells count="12">
    <mergeCell ref="A4:A6"/>
    <mergeCell ref="C1:D1"/>
    <mergeCell ref="E1:F1"/>
    <mergeCell ref="G1:H1"/>
    <mergeCell ref="I1:J1"/>
    <mergeCell ref="A3:J3"/>
    <mergeCell ref="A23:A25"/>
    <mergeCell ref="A17:A19"/>
    <mergeCell ref="A20:A22"/>
    <mergeCell ref="A14:A16"/>
    <mergeCell ref="A8:J8"/>
    <mergeCell ref="A9:A11"/>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2"/>
  <sheetViews>
    <sheetView showGridLines="0" zoomScale="80" zoomScaleNormal="80" workbookViewId="0">
      <selection activeCell="F24" sqref="F24"/>
    </sheetView>
  </sheetViews>
  <sheetFormatPr baseColWidth="10" defaultColWidth="11.5703125" defaultRowHeight="15" x14ac:dyDescent="0.25"/>
  <cols>
    <col min="1" max="1" width="60.7109375" style="67" customWidth="1"/>
    <col min="2" max="2" width="10.7109375" style="67" customWidth="1"/>
    <col min="3" max="8" width="15.7109375" style="67" customWidth="1"/>
    <col min="9" max="9" width="11.7109375" style="13" customWidth="1"/>
    <col min="10" max="10" width="11.5703125" style="15" customWidth="1"/>
    <col min="11" max="16384" width="11.5703125" style="15"/>
  </cols>
  <sheetData>
    <row r="1" spans="1:9" ht="40.15" customHeight="1" x14ac:dyDescent="0.25">
      <c r="A1" s="61"/>
      <c r="B1" s="61"/>
      <c r="C1" s="108" t="s">
        <v>83</v>
      </c>
      <c r="D1" s="89"/>
      <c r="E1" s="108" t="s">
        <v>84</v>
      </c>
      <c r="F1" s="89"/>
      <c r="G1" s="108" t="s">
        <v>85</v>
      </c>
      <c r="H1" s="89"/>
    </row>
    <row r="2" spans="1:9" ht="19.899999999999999" customHeight="1" x14ac:dyDescent="0.25">
      <c r="A2" s="61"/>
      <c r="B2" s="61"/>
      <c r="C2" s="62" t="s">
        <v>86</v>
      </c>
      <c r="D2" s="62" t="s">
        <v>87</v>
      </c>
      <c r="E2" s="62" t="s">
        <v>86</v>
      </c>
      <c r="F2" s="62" t="s">
        <v>87</v>
      </c>
      <c r="G2" s="62" t="s">
        <v>86</v>
      </c>
      <c r="H2" s="62" t="s">
        <v>87</v>
      </c>
    </row>
    <row r="3" spans="1:9" ht="19.899999999999999" customHeight="1" x14ac:dyDescent="0.25">
      <c r="A3" s="102" t="s">
        <v>33</v>
      </c>
      <c r="B3" s="88"/>
      <c r="C3" s="88"/>
      <c r="D3" s="88"/>
      <c r="E3" s="88"/>
      <c r="F3" s="88"/>
      <c r="G3" s="88"/>
      <c r="H3" s="89"/>
    </row>
    <row r="4" spans="1:9" ht="30" customHeight="1" x14ac:dyDescent="0.25">
      <c r="A4" s="106" t="s">
        <v>66</v>
      </c>
      <c r="B4" s="55" t="s">
        <v>88</v>
      </c>
      <c r="C4" s="44"/>
      <c r="D4" s="45"/>
      <c r="E4" s="44"/>
      <c r="F4" s="45"/>
      <c r="G4" s="44"/>
      <c r="H4" s="45"/>
      <c r="I4" s="51" t="str">
        <f>_xlfn.IFS(
  OR(B4="Taux",B4=""), "",
  NOT(AND(
    OR(ISBLANK(C4),ISNUMBER(C4)),
    OR(ISBLANK(D4),ISNUMBER(D4)),
    OR(ISBLANK(E4),ISNUMBER(E4)),
    OR(ISBLANK(F4),ISNUMBER(F4)),
    OR(ISBLANK(G4),ISNUMBER(G4)),
    OR(ISBLANK(H4),ISNUMBER(H4)),
    IF(I$1="",TRUE,OR(ISBLANK(I4),ISNUMBER(I4))),
    IF(I$1="",TRUE,OR(ISBLANK(J4),ISNUMBER(J4))),
    IF(K$1="",TRUE,OR(ISBLANK(K4),ISNUMBER(K4))),
    IF(K$1="",TRUE,OR(ISBLANK(L4),ISNUMBER(L4)))
  )),
  "Nombres attendus !",
  AND( OR(B4="Numérateur",B4="Dénominateur"),
    NOT(AND(
      OR(ISBLANK(C4),C4=ROUND(C4,0)),
      OR(ISBLANK(D4),D4=ROUND(D4,0)),
      OR(ISBLANK(E4),E4=ROUND(E4,0)),
      OR(ISBLANK(F4),F4=ROUND(F4,0)),
      OR(ISBLANK(G4),G4=ROUND(G4,0)),
      OR(ISBLANK(H4),H4=ROUND(H4,0)),
      IF(I$1="",TRUE,OR(ISBLANK(I4),I4=ROUND(I4,0))),
      IF(I$1="",TRUE,OR(ISBLANK(J4),J4=ROUND(J4,0))),
      IF(K$1="",TRUE,OR(ISBLANK(K4),K4=ROUND(K4,0))),
      IF(K$1="",TRUE,OR(ISBLANK(L4),L4=ROUND(L4,0)))
    ))
  ),
  "Entiers attendus !",
  AND(B4="%",
  NOT(AND(
    OR(ISBLANK(C4),C4=ROUND(C4,4)),
    OR(ISBLANK(D4),D4=ROUND(D4,4)),
    OR(ISBLANK(E4),E4=ROUND(E4,4)),
    OR(ISBLANK(F4),F4=ROUND(F4,4)),
    OR(ISBLANK(G4),G4=ROUND(G4,4)),
    OR(ISBLANK(H4),H4=ROUND(H4,4)),
    IF(I$1="",TRUE,OR(ISBLANK(I4),I4=ROUND(I4,4))),
    IF(I$1="",TRUE,OR(ISBLANK(J4),J4=ROUND(J4,4))),
    IF(K$1="",TRUE,OR(ISBLANK(K4),K4=ROUND(K4,4))),
    IF(K$1="",TRUE,OR(ISBLANK(L4),L4=ROUND(L4,4)))
  ))),
  "Précision pourcentage supérieure à 2 décimales",
  AND(B4&lt;&gt;"Numérateur",B4&lt;&gt;"Dénominateur",B4&lt;&gt;"%",
  NOT(AND(
    OR(ISBLANK(C4),C4=ROUND(C4,2)),
    OR(ISBLANK(D4),D4=ROUND(D4,2)),
    OR(ISBLANK(E4),E4=ROUND(E4,2)),
    OR(ISBLANK(F4),F4=ROUND(F4,2)),
    OR(ISBLANK(G4),G4=ROUND(G4,2)),
    OR(ISBLANK(H4),H4=ROUND(H4,2)),
    IF(I$1="",TRUE,OR(ISBLANK(I4),I4=ROUND(I4,2))),
    IF(I$1="",TRUE,OR(ISBLANK(J4),J4=ROUND(J4,2))),
    IF(K$1="",TRUE,OR(ISBLANK(K4),K4=ROUND(K4,2))),
    IF(K$1="",TRUE,OR(ISBLANK(L4),L4=ROUND(L4,2)))
  ))),
  "Précision supérieure à 2 décimales",
  IF(I$1="",MIN(C4:H4),IF(K$1="",MIN(C4:J4),MIN(C4:L4)))&lt;0, "Nombres positifs attendus !",
  AND(B4="Dénominateur",
  NOT(AND(
    OR(ISBLANK(C4),C4&gt;0),
    OR(ISBLANK(D4),D4&gt;0),
    OR(ISBLANK(E4),E4&gt;0),
    OR(ISBLANK(F4),F4&gt;0),
    OR(ISBLANK(G4),G4&gt;0),
    OR(ISBLANK(H4),H4&gt;0),
    IF(I$1="",TRUE,OR(ISBLANK(I4),I4&gt;0)),
    IF(I$1="",TRUE,OR(ISBLANK(J4),J4&gt;0)),
    IF(K$1="",TRUE,OR(ISBLANK(K4),K4&gt;0)),
    IF(K$1="",TRUE,OR(ISBLANK(L4),L4&gt;0))
  ))),
  "Nombres strictement positifs attendus !",
  IF(B4="Dénominateur",
  NOT(AND(
    OR(ISBLANK(C3),ISBLANK(C4),C4&gt;=C3),
    OR(ISBLANK(D3),ISBLANK(D4),D4&gt;=D3),
    OR(ISBLANK(E3),ISBLANK(E4),E4&gt;=E3),
    OR(ISBLANK(F3),ISBLANK(F4),F4&gt;=F3),
    OR(ISBLANK(G3),ISBLANK(G4),G4&gt;=G3),
    OR(ISBLANK(H3),ISBLANK(H4),H4&gt;=H3),
    IF(I$1="",TRUE,OR(ISBLANK(I3),ISBLANK(I4),I4&gt;=I3)),
    IF(I$1="",TRUE,OR(ISBLANK(J3),ISBLANK(J4),J4&gt;=J3)),
    IF(K$1="",TRUE,OR(ISBLANK(K3),ISBLANK(K4),K4&gt;=K3)),
    IF(K$1="",TRUE,OR(ISBLANK(L3),ISBLANK(L4),L4&gt;=L3))
  )),FALSE),
  "Numérateur supérieur à ce dénominateur !",
  LEFT( IF(B4="Dénominateur",A3,A4),12) = "(Facultatif)","",
  IF(I$1="",COUNTBLANK(C4:H4),COUNTBLANK(C4:J4))&gt;0,
  _xlfn.CONCAT("Encore ",IF(I$1="",COUNTBLANK(C4:H4),COUNTBLANK(C4:J4)), " cellule(s) requise(s)"),
  TRUE,""
)</f>
        <v>Encore 6 cellule(s) requise(s)</v>
      </c>
    </row>
    <row r="5" spans="1:9" ht="30" customHeight="1" x14ac:dyDescent="0.25">
      <c r="A5" s="83"/>
      <c r="B5" s="56" t="s">
        <v>90</v>
      </c>
      <c r="C5" s="46"/>
      <c r="D5" s="47"/>
      <c r="E5" s="46"/>
      <c r="F5" s="47"/>
      <c r="G5" s="46"/>
      <c r="H5" s="47"/>
      <c r="I5" s="51" t="str">
        <f>_xlfn.IFS(
  OR(B5="Taux",B5=""), "",
  NOT(AND(
    OR(ISBLANK(C5),ISNUMBER(C5)),
    OR(ISBLANK(D5),ISNUMBER(D5)),
    OR(ISBLANK(E5),ISNUMBER(E5)),
    OR(ISBLANK(F5),ISNUMBER(F5)),
    OR(ISBLANK(G5),ISNUMBER(G5)),
    OR(ISBLANK(H5),ISNUMBER(H5)),
    IF(I$1="",TRUE,OR(ISBLANK(I5),ISNUMBER(I5))),
    IF(I$1="",TRUE,OR(ISBLANK(J5),ISNUMBER(J5))),
    IF(K$1="",TRUE,OR(ISBLANK(K5),ISNUMBER(K5))),
    IF(K$1="",TRUE,OR(ISBLANK(L5),ISNUMBER(L5)))
  )),
  "Nombres attendus !",
  AND( OR(B5="Numérateur",B5="Dénominateur"),
    NOT(AND(
      OR(ISBLANK(C5),C5=ROUND(C5,0)),
      OR(ISBLANK(D5),D5=ROUND(D5,0)),
      OR(ISBLANK(E5),E5=ROUND(E5,0)),
      OR(ISBLANK(F5),F5=ROUND(F5,0)),
      OR(ISBLANK(G5),G5=ROUND(G5,0)),
      OR(ISBLANK(H5),H5=ROUND(H5,0)),
      IF(I$1="",TRUE,OR(ISBLANK(I5),I5=ROUND(I5,0))),
      IF(I$1="",TRUE,OR(ISBLANK(J5),J5=ROUND(J5,0))),
      IF(K$1="",TRUE,OR(ISBLANK(K5),K5=ROUND(K5,0))),
      IF(K$1="",TRUE,OR(ISBLANK(L5),L5=ROUND(L5,0)))
    ))
  ),
  "Entiers attendus !",
  AND(B5="%",
  NOT(AND(
    OR(ISBLANK(C5),C5=ROUND(C5,4)),
    OR(ISBLANK(D5),D5=ROUND(D5,4)),
    OR(ISBLANK(E5),E5=ROUND(E5,4)),
    OR(ISBLANK(F5),F5=ROUND(F5,4)),
    OR(ISBLANK(G5),G5=ROUND(G5,4)),
    OR(ISBLANK(H5),H5=ROUND(H5,4)),
    IF(I$1="",TRUE,OR(ISBLANK(I5),I5=ROUND(I5,4))),
    IF(I$1="",TRUE,OR(ISBLANK(J5),J5=ROUND(J5,4))),
    IF(K$1="",TRUE,OR(ISBLANK(K5),K5=ROUND(K5,4))),
    IF(K$1="",TRUE,OR(ISBLANK(L5),L5=ROUND(L5,4)))
  ))),
  "Précision pourcentage supérieure à 2 décimales",
  AND(B5&lt;&gt;"Numérateur",B5&lt;&gt;"Dénominateur",B5&lt;&gt;"%",
  NOT(AND(
    OR(ISBLANK(C5),C5=ROUND(C5,2)),
    OR(ISBLANK(D5),D5=ROUND(D5,2)),
    OR(ISBLANK(E5),E5=ROUND(E5,2)),
    OR(ISBLANK(F5),F5=ROUND(F5,2)),
    OR(ISBLANK(G5),G5=ROUND(G5,2)),
    OR(ISBLANK(H5),H5=ROUND(H5,2)),
    IF(I$1="",TRUE,OR(ISBLANK(I5),I5=ROUND(I5,2))),
    IF(I$1="",TRUE,OR(ISBLANK(J5),J5=ROUND(J5,2))),
    IF(K$1="",TRUE,OR(ISBLANK(K5),K5=ROUND(K5,2))),
    IF(K$1="",TRUE,OR(ISBLANK(L5),L5=ROUND(L5,2)))
  ))),
  "Précision supérieure à 2 décimales",
  IF(I$1="",MIN(C5:H5),IF(K$1="",MIN(C5:J5),MIN(C5:L5)))&lt;0, "Nombres positifs attendus !",
  AND(B5="Dénominateur",
  NOT(AND(
    OR(ISBLANK(C5),C5&gt;0),
    OR(ISBLANK(D5),D5&gt;0),
    OR(ISBLANK(E5),E5&gt;0),
    OR(ISBLANK(F5),F5&gt;0),
    OR(ISBLANK(G5),G5&gt;0),
    OR(ISBLANK(H5),H5&gt;0),
    IF(I$1="",TRUE,OR(ISBLANK(I5),I5&gt;0)),
    IF(I$1="",TRUE,OR(ISBLANK(J5),J5&gt;0)),
    IF(K$1="",TRUE,OR(ISBLANK(K5),K5&gt;0)),
    IF(K$1="",TRUE,OR(ISBLANK(L5),L5&gt;0))
  ))),
  "Nombres strictement positifs attendus !",
  IF(B5="Dénominateur",
  NOT(AND(
    OR(ISBLANK(C4),ISBLANK(C5),C5&gt;=C4),
    OR(ISBLANK(D4),ISBLANK(D5),D5&gt;=D4),
    OR(ISBLANK(E4),ISBLANK(E5),E5&gt;=E4),
    OR(ISBLANK(F4),ISBLANK(F5),F5&gt;=F4),
    OR(ISBLANK(G4),ISBLANK(G5),G5&gt;=G4),
    OR(ISBLANK(H4),ISBLANK(H5),H5&gt;=H4),
    IF(I$1="",TRUE,OR(ISBLANK(I4),ISBLANK(I5),I5&gt;=I4)),
    IF(I$1="",TRUE,OR(ISBLANK(J4),ISBLANK(J5),J5&gt;=J4)),
    IF(K$1="",TRUE,OR(ISBLANK(K4),ISBLANK(K5),K5&gt;=K4)),
    IF(K$1="",TRUE,OR(ISBLANK(L4),ISBLANK(L5),L5&gt;=L4))
  )),FALSE),
  "Numérateur supérieur à ce dénominateur !",
  LEFT( IF(B5="Dénominateur",A4,A5),12) = "(Facultatif)","",
  IF(I$1="",COUNTBLANK(C5:H5),COUNTBLANK(C5:J5))&gt;0,
  _xlfn.CONCAT("Encore ",IF(I$1="",COUNTBLANK(C5:H5),COUNTBLANK(C5:J5)), " cellule(s) requise(s)"),
  TRUE,""
)</f>
        <v>Encore 6 cellule(s) requise(s)</v>
      </c>
    </row>
    <row r="6" spans="1:9" ht="30" customHeight="1" x14ac:dyDescent="0.25">
      <c r="A6" s="84"/>
      <c r="B6" s="56" t="s">
        <v>91</v>
      </c>
      <c r="C6" s="57" t="str">
        <f t="shared" ref="C6:H6" si="0">IF(OR(C5="",C5="N/A",C5="NC",C5="ND"),"",C4/C5)</f>
        <v/>
      </c>
      <c r="D6" s="57" t="str">
        <f t="shared" si="0"/>
        <v/>
      </c>
      <c r="E6" s="57" t="str">
        <f t="shared" si="0"/>
        <v/>
      </c>
      <c r="F6" s="57" t="str">
        <f t="shared" si="0"/>
        <v/>
      </c>
      <c r="G6" s="57" t="str">
        <f t="shared" si="0"/>
        <v/>
      </c>
      <c r="H6" s="57" t="str">
        <f t="shared" si="0"/>
        <v/>
      </c>
      <c r="I6" s="51" t="str">
        <f t="shared" ref="I6:I42" si="1">_xlfn.IFS(
OR(B6="Taux",B6=""), "",
NOT(AND(
OR(ISBLANK(C6),ISNUMBER(C6)),
OR(ISBLANK(D6),ISNUMBER(D6)),
OR(ISBLANK(E6),ISNUMBER(E6)),
OR(ISBLANK(F6),ISNUMBER(F6)),
OR(ISBLANK(G6),ISNUMBER(G6)),
OR(ISBLANK(H6),ISNUMBER(H6)),
IF(I$1="",TRUE,OR(ISBLANK(I6),ISNUMBER(I6))),
IF(I$1="",TRUE,OR(ISBLANK(J6),ISNUMBER(J6))),
IF(K$1="",TRUE,OR(ISBLANK(K6),ISNUMBER(K6))),
IF(K$1="",TRUE,OR(ISBLANK(L6),ISNUMBER(L6)))
)),
"Nombres attendus !",
AND( OR(B6="Numérateur",B6="Dénominateur"),
NOT(AND(
OR(ISBLANK(C6),C6=ROUND(C6,0)),
OR(ISBLANK(D6),D6=ROUND(D6,0)),
OR(ISBLANK(E6),E6=ROUND(E6,0)),
OR(ISBLANK(F6),F6=ROUND(F6,0)),
OR(ISBLANK(G6),G6=ROUND(G6,0)),
OR(ISBLANK(H6),H6=ROUND(H6,0)),
IF(I$1="",TRUE,OR(ISBLANK(I6),I6=ROUND(I6,0))),
IF(I$1="",TRUE,OR(ISBLANK(J6),J6=ROUND(J6,0))),
IF(K$1="",TRUE,OR(ISBLANK(K6),K6=ROUND(K6,0))),
IF(K$1="",TRUE,OR(ISBLANK(L6),L6=ROUND(L6,0)))
))
),
"Entiers attendus !",
AND(B6="%",
NOT(AND(
OR(ISBLANK(C6),C6=ROUND(C6,4)),
OR(ISBLANK(D6),D6=ROUND(D6,4)),
OR(ISBLANK(E6),E6=ROUND(E6,4)),
OR(ISBLANK(F6),F6=ROUND(F6,4)),
OR(ISBLANK(G6),G6=ROUND(G6,4)),
OR(ISBLANK(H6),H6=ROUND(H6,4)),
IF(I$1="",TRUE,OR(ISBLANK(I6),I6=ROUND(I6,4))),
IF(I$1="",TRUE,OR(ISBLANK(J6),J6=ROUND(J6,4))),
IF(K$1="",TRUE,OR(ISBLANK(K6),K6=ROUND(K6,4))),
IF(K$1="",TRUE,OR(ISBLANK(L6),L6=ROUND(L6,4)))
))),
"Précision pourcentage supérieure à 2 décimales",
AND(B6&lt;&gt;"Numérateur",B6&lt;&gt;"Dénominateur",B6&lt;&gt;"%",
NOT(AND(
OR(ISBLANK(C6),C6=ROUND(C6,2)),
OR(ISBLANK(D6),D6=ROUND(D6,2)),
OR(ISBLANK(E6),E6=ROUND(E6,2)),
OR(ISBLANK(F6),F6=ROUND(F6,2)),
OR(ISBLANK(G6),G6=ROUND(G6,2)),
OR(ISBLANK(H6),H6=ROUND(H6,2)),
IF(I$1="",TRUE,OR(ISBLANK(I6),I6=ROUND(I6,2))),
IF(I$1="",TRUE,OR(ISBLANK(J6),J6=ROUND(J6,2))),
IF(K$1="",TRUE,OR(ISBLANK(K6),K6=ROUND(K6,2))),
IF(K$1="",TRUE,OR(ISBLANK(L6),L6=ROUND(L6,2)))
))),
"Précision supérieure à 2 décimales",
IF(I$1="",MIN(C6:H6),IF(K$1="",MIN(C6:J6),MIN(C6:L6)))&lt;0, "Nombres positifs attendus !",
AND(B6="Dénominateur",
NOT(AND(
OR(ISBLANK(C6),C6&gt;0),
OR(ISBLANK(D6),D6&gt;0),
OR(ISBLANK(E6),E6&gt;0),
OR(ISBLANK(F6),F6&gt;0),
OR(ISBLANK(G6),G6&gt;0),
OR(ISBLANK(H6),H6&gt;0),
IF(I$1="",TRUE,OR(ISBLANK(I6),I6&gt;0)),
IF(I$1="",TRUE,OR(ISBLANK(J6),J6&gt;0)),
IF(K$1="",TRUE,OR(ISBLANK(K6),K6&gt;0)),
IF(K$1="",TRUE,OR(ISBLANK(L6),L6&gt;0))
))),
"Nombres strictement positifs attendus !",
IF(B6="Dénominateur",
NOT(AND(
OR(ISBLANK(C5),ISBLANK(C6),C6&gt;=C5),
OR(ISBLANK(D5),ISBLANK(D6),D6&gt;=D5),
OR(ISBLANK(E5),ISBLANK(E6),E6&gt;=E5),
OR(ISBLANK(F5),ISBLANK(F6),F6&gt;=F5),
OR(ISBLANK(G5),ISBLANK(G6),G6&gt;=G5),
OR(ISBLANK(H5),ISBLANK(H6),H6&gt;=H5),
IF(I$1="",TRUE,OR(ISBLANK(I5),ISBLANK(I6),I6&gt;=I5)),
IF(I$1="",TRUE,OR(ISBLANK(J5),ISBLANK(J6),J6&gt;=J5)),
IF(K$1="",TRUE,OR(ISBLANK(K5),ISBLANK(K6),K6&gt;=K5)),
IF(K$1="",TRUE,OR(ISBLANK(L5),ISBLANK(L6),L6&gt;=L5))
)),FALSE),
"Numérateur supérieur à ce dénominateur !",
LEFT( IF(B6="Dénominateur",A5,A6),12) = "(Facultatif)","",
IF(I$1="",COUNTBLANK(C6:H6),COUNTBLANK(C6:J6))&gt;0,
_xlfn.CONCAT("Encore ",IF(I$1="",COUNTBLANK(C6:H6),COUNTBLANK(C6:J6)), " cellule(s) requise(s)"),
TRUE,""
)</f>
        <v/>
      </c>
    </row>
    <row r="7" spans="1:9" ht="30" customHeight="1" x14ac:dyDescent="0.25">
      <c r="A7" s="107" t="s">
        <v>67</v>
      </c>
      <c r="B7" s="55" t="s">
        <v>88</v>
      </c>
      <c r="C7" s="44"/>
      <c r="D7" s="45"/>
      <c r="E7" s="44"/>
      <c r="F7" s="45"/>
      <c r="G7" s="44"/>
      <c r="H7" s="45"/>
      <c r="I7" s="51" t="str">
        <f t="shared" si="1"/>
        <v/>
      </c>
    </row>
    <row r="8" spans="1:9" ht="30" customHeight="1" x14ac:dyDescent="0.25">
      <c r="A8" s="83"/>
      <c r="B8" s="56" t="s">
        <v>90</v>
      </c>
      <c r="C8" s="46"/>
      <c r="D8" s="47"/>
      <c r="E8" s="46"/>
      <c r="F8" s="47"/>
      <c r="G8" s="46"/>
      <c r="H8" s="47"/>
      <c r="I8" s="51" t="str">
        <f t="shared" si="1"/>
        <v/>
      </c>
    </row>
    <row r="9" spans="1:9" ht="30" customHeight="1" x14ac:dyDescent="0.25">
      <c r="A9" s="84"/>
      <c r="B9" s="56" t="s">
        <v>91</v>
      </c>
      <c r="C9" s="57" t="str">
        <f t="shared" ref="C9:H9" si="2">IF(OR(C8="",C8="N/A",C8="NC",C8="ND"),"",C7/C8)</f>
        <v/>
      </c>
      <c r="D9" s="57" t="str">
        <f t="shared" si="2"/>
        <v/>
      </c>
      <c r="E9" s="57" t="str">
        <f t="shared" si="2"/>
        <v/>
      </c>
      <c r="F9" s="57" t="str">
        <f t="shared" si="2"/>
        <v/>
      </c>
      <c r="G9" s="57" t="str">
        <f t="shared" si="2"/>
        <v/>
      </c>
      <c r="H9" s="57" t="str">
        <f t="shared" si="2"/>
        <v/>
      </c>
      <c r="I9" s="51" t="str">
        <f t="shared" si="1"/>
        <v/>
      </c>
    </row>
    <row r="10" spans="1:9" ht="30" customHeight="1" x14ac:dyDescent="0.25">
      <c r="A10" s="107" t="s">
        <v>68</v>
      </c>
      <c r="B10" s="55" t="s">
        <v>88</v>
      </c>
      <c r="C10" s="44"/>
      <c r="D10" s="45"/>
      <c r="E10" s="44"/>
      <c r="F10" s="45"/>
      <c r="G10" s="44"/>
      <c r="H10" s="45"/>
      <c r="I10" s="51" t="str">
        <f t="shared" si="1"/>
        <v/>
      </c>
    </row>
    <row r="11" spans="1:9" ht="30" customHeight="1" x14ac:dyDescent="0.25">
      <c r="A11" s="83"/>
      <c r="B11" s="56" t="s">
        <v>90</v>
      </c>
      <c r="C11" s="46"/>
      <c r="D11" s="47"/>
      <c r="E11" s="46"/>
      <c r="F11" s="47"/>
      <c r="G11" s="46"/>
      <c r="H11" s="47"/>
      <c r="I11" s="51" t="str">
        <f t="shared" si="1"/>
        <v/>
      </c>
    </row>
    <row r="12" spans="1:9" ht="30" customHeight="1" x14ac:dyDescent="0.25">
      <c r="A12" s="84"/>
      <c r="B12" s="56" t="s">
        <v>91</v>
      </c>
      <c r="C12" s="57" t="str">
        <f t="shared" ref="C12:H12" si="3">IF(OR(C11="",C11="N/A",C11="NC",C11="ND"),"",C10/C11)</f>
        <v/>
      </c>
      <c r="D12" s="57" t="str">
        <f t="shared" si="3"/>
        <v/>
      </c>
      <c r="E12" s="57" t="str">
        <f t="shared" si="3"/>
        <v/>
      </c>
      <c r="F12" s="57" t="str">
        <f t="shared" si="3"/>
        <v/>
      </c>
      <c r="G12" s="57" t="str">
        <f t="shared" si="3"/>
        <v/>
      </c>
      <c r="H12" s="57" t="str">
        <f t="shared" si="3"/>
        <v/>
      </c>
      <c r="I12" s="51" t="str">
        <f t="shared" si="1"/>
        <v/>
      </c>
    </row>
    <row r="13" spans="1:9" ht="30" customHeight="1" x14ac:dyDescent="0.25">
      <c r="A13" s="106" t="s">
        <v>69</v>
      </c>
      <c r="B13" s="55" t="s">
        <v>88</v>
      </c>
      <c r="C13" s="44"/>
      <c r="D13" s="64">
        <v>54</v>
      </c>
      <c r="E13" s="44"/>
      <c r="F13" s="45"/>
      <c r="G13" s="44"/>
      <c r="H13" s="45"/>
      <c r="I13" s="51" t="str">
        <f t="shared" si="1"/>
        <v>Encore 5 cellule(s) requise(s)</v>
      </c>
    </row>
    <row r="14" spans="1:9" ht="30" customHeight="1" x14ac:dyDescent="0.25">
      <c r="A14" s="83"/>
      <c r="B14" s="56" t="s">
        <v>90</v>
      </c>
      <c r="C14" s="46"/>
      <c r="D14" s="64">
        <v>12453</v>
      </c>
      <c r="E14" s="46"/>
      <c r="F14" s="47"/>
      <c r="G14" s="46"/>
      <c r="H14" s="47"/>
      <c r="I14" s="51" t="str">
        <f t="shared" si="1"/>
        <v>Encore 5 cellule(s) requise(s)</v>
      </c>
    </row>
    <row r="15" spans="1:9" ht="30" customHeight="1" x14ac:dyDescent="0.25">
      <c r="A15" s="84"/>
      <c r="B15" s="56" t="s">
        <v>91</v>
      </c>
      <c r="C15" s="57" t="str">
        <f>IF(OR(C14="",C14="N/A",C14="NC",C14="ND"),"",C13/C14)</f>
        <v/>
      </c>
      <c r="D15" s="64">
        <v>4.3E-3</v>
      </c>
      <c r="E15" s="57" t="str">
        <f>IF(OR(E14="",E14="N/A",E14="NC",E14="ND"),"",E13/E14)</f>
        <v/>
      </c>
      <c r="F15" s="57" t="str">
        <f>IF(OR(F14="",F14="N/A",F14="NC",F14="ND"),"",F13/F14)</f>
        <v/>
      </c>
      <c r="G15" s="57" t="str">
        <f>IF(OR(G14="",G14="N/A",G14="NC",G14="ND"),"",G13/G14)</f>
        <v/>
      </c>
      <c r="H15" s="57" t="str">
        <f>IF(OR(H14="",H14="N/A",H14="NC",H14="ND"),"",H13/H14)</f>
        <v/>
      </c>
      <c r="I15" s="51" t="str">
        <f t="shared" si="1"/>
        <v/>
      </c>
    </row>
    <row r="16" spans="1:9" ht="30" customHeight="1" x14ac:dyDescent="0.25">
      <c r="A16" s="106" t="s">
        <v>70</v>
      </c>
      <c r="B16" s="56" t="s">
        <v>96</v>
      </c>
      <c r="C16" s="63"/>
      <c r="D16" s="64">
        <v>8</v>
      </c>
      <c r="E16" s="63"/>
      <c r="F16" s="64"/>
      <c r="G16" s="63"/>
      <c r="H16" s="64"/>
      <c r="I16" s="51" t="str">
        <f t="shared" si="1"/>
        <v>Encore 5 cellule(s) requise(s)</v>
      </c>
    </row>
    <row r="17" spans="1:9" ht="30" customHeight="1" x14ac:dyDescent="0.25">
      <c r="A17" s="84"/>
      <c r="B17" s="56" t="s">
        <v>94</v>
      </c>
      <c r="C17" s="65"/>
      <c r="D17" s="64">
        <v>45</v>
      </c>
      <c r="E17" s="65"/>
      <c r="F17" s="66"/>
      <c r="G17" s="65"/>
      <c r="H17" s="66"/>
      <c r="I17" s="51" t="str">
        <f t="shared" si="1"/>
        <v>Encore 5 cellule(s) requise(s)</v>
      </c>
    </row>
    <row r="18" spans="1:9" ht="30" customHeight="1" x14ac:dyDescent="0.25">
      <c r="A18" s="106" t="s">
        <v>71</v>
      </c>
      <c r="B18" s="56" t="s">
        <v>96</v>
      </c>
      <c r="C18" s="63"/>
      <c r="D18" s="64">
        <v>0</v>
      </c>
      <c r="E18" s="63"/>
      <c r="F18" s="64"/>
      <c r="G18" s="63"/>
      <c r="H18" s="64"/>
      <c r="I18" s="51" t="str">
        <f t="shared" si="1"/>
        <v>Encore 5 cellule(s) requise(s)</v>
      </c>
    </row>
    <row r="19" spans="1:9" ht="30" customHeight="1" x14ac:dyDescent="0.25">
      <c r="A19" s="84"/>
      <c r="B19" s="56" t="s">
        <v>94</v>
      </c>
      <c r="C19" s="65"/>
      <c r="D19" s="64">
        <v>19</v>
      </c>
      <c r="E19" s="65"/>
      <c r="F19" s="66"/>
      <c r="G19" s="65"/>
      <c r="H19" s="66"/>
      <c r="I19" s="51" t="str">
        <f t="shared" si="1"/>
        <v>Encore 5 cellule(s) requise(s)</v>
      </c>
    </row>
    <row r="20" spans="1:9" ht="30" customHeight="1" x14ac:dyDescent="0.25">
      <c r="A20" s="106" t="s">
        <v>72</v>
      </c>
      <c r="B20" s="56" t="s">
        <v>88</v>
      </c>
      <c r="C20" s="44"/>
      <c r="D20" s="45">
        <v>4893</v>
      </c>
      <c r="E20" s="44"/>
      <c r="F20" s="45"/>
      <c r="G20" s="44"/>
      <c r="H20" s="45"/>
      <c r="I20" s="51" t="str">
        <f t="shared" si="1"/>
        <v>Encore 5 cellule(s) requise(s)</v>
      </c>
    </row>
    <row r="21" spans="1:9" ht="30" customHeight="1" x14ac:dyDescent="0.25">
      <c r="A21" s="83"/>
      <c r="B21" s="56" t="s">
        <v>90</v>
      </c>
      <c r="C21" s="46"/>
      <c r="D21" s="45">
        <v>10339</v>
      </c>
      <c r="E21" s="46"/>
      <c r="F21" s="47"/>
      <c r="G21" s="46"/>
      <c r="H21" s="47"/>
      <c r="I21" s="51" t="str">
        <f t="shared" si="1"/>
        <v>Encore 5 cellule(s) requise(s)</v>
      </c>
    </row>
    <row r="22" spans="1:9" ht="30" customHeight="1" x14ac:dyDescent="0.25">
      <c r="A22" s="84"/>
      <c r="B22" s="56" t="s">
        <v>91</v>
      </c>
      <c r="C22" s="57" t="str">
        <f>IF(OR(C21="",C21="N/A",C21="NC",C21="ND"),"",C20/C21)</f>
        <v/>
      </c>
      <c r="D22" s="57">
        <v>0.4733</v>
      </c>
      <c r="E22" s="57" t="str">
        <f>IF(OR(E21="",E21="N/A",E21="NC",E21="ND"),"",E20/E21)</f>
        <v/>
      </c>
      <c r="F22" s="57" t="str">
        <f>IF(OR(F21="",F21="N/A",F21="NC",F21="ND"),"",F20/F21)</f>
        <v/>
      </c>
      <c r="G22" s="57" t="str">
        <f>IF(OR(G21="",G21="N/A",G21="NC",G21="ND"),"",G20/G21)</f>
        <v/>
      </c>
      <c r="H22" s="57" t="str">
        <f>IF(OR(H21="",H21="N/A",H21="NC",H21="ND"),"",H20/H21)</f>
        <v/>
      </c>
      <c r="I22" s="51" t="str">
        <f t="shared" si="1"/>
        <v/>
      </c>
    </row>
    <row r="23" spans="1:9" ht="30" customHeight="1" x14ac:dyDescent="0.25">
      <c r="A23" s="106" t="s">
        <v>97</v>
      </c>
      <c r="B23" s="56" t="s">
        <v>88</v>
      </c>
      <c r="C23" s="44"/>
      <c r="D23" s="78">
        <v>5960</v>
      </c>
      <c r="E23" s="44"/>
      <c r="F23" s="45"/>
      <c r="G23" s="44"/>
      <c r="H23" s="45"/>
      <c r="I23" s="51" t="str">
        <f t="shared" si="1"/>
        <v>Encore 5 cellule(s) requise(s)</v>
      </c>
    </row>
    <row r="24" spans="1:9" ht="30" customHeight="1" x14ac:dyDescent="0.25">
      <c r="A24" s="83"/>
      <c r="B24" s="56" t="s">
        <v>90</v>
      </c>
      <c r="C24" s="46"/>
      <c r="D24" s="78">
        <v>6836</v>
      </c>
      <c r="E24" s="46"/>
      <c r="F24" s="47"/>
      <c r="G24" s="46"/>
      <c r="H24" s="47"/>
      <c r="I24" s="51" t="str">
        <f t="shared" si="1"/>
        <v>Encore 5 cellule(s) requise(s)</v>
      </c>
    </row>
    <row r="25" spans="1:9" ht="30" customHeight="1" x14ac:dyDescent="0.25">
      <c r="A25" s="84"/>
      <c r="B25" s="56" t="s">
        <v>91</v>
      </c>
      <c r="C25" s="57" t="str">
        <f>IF(OR(C24="",C24="N/A",C24="NC",C24="ND"),"",C23/C24)</f>
        <v/>
      </c>
      <c r="D25" s="48">
        <v>0.87190000000000001</v>
      </c>
      <c r="E25" s="57" t="str">
        <f>IF(OR(E24="",E24="N/A",E24="NC",E24="ND"),"",E23/E24)</f>
        <v/>
      </c>
      <c r="F25" s="57" t="str">
        <f>IF(OR(F24="",F24="N/A",F24="NC",F24="ND"),"",F23/F24)</f>
        <v/>
      </c>
      <c r="G25" s="57" t="str">
        <f>IF(OR(G24="",G24="N/A",G24="NC",G24="ND"),"",G23/G24)</f>
        <v/>
      </c>
      <c r="H25" s="57" t="str">
        <f>IF(OR(H24="",H24="N/A",H24="NC",H24="ND"),"",H23/H24)</f>
        <v/>
      </c>
      <c r="I25" s="51" t="str">
        <f t="shared" si="1"/>
        <v/>
      </c>
    </row>
    <row r="26" spans="1:9" ht="19.899999999999999" customHeight="1" x14ac:dyDescent="0.25">
      <c r="A26" s="102" t="s">
        <v>74</v>
      </c>
      <c r="B26" s="88"/>
      <c r="C26" s="88"/>
      <c r="D26" s="88"/>
      <c r="E26" s="88"/>
      <c r="F26" s="88"/>
      <c r="G26" s="88"/>
      <c r="H26" s="89"/>
      <c r="I26" s="51" t="str">
        <f t="shared" si="1"/>
        <v/>
      </c>
    </row>
    <row r="27" spans="1:9" ht="30" customHeight="1" x14ac:dyDescent="0.25">
      <c r="A27" s="106" t="s">
        <v>75</v>
      </c>
      <c r="B27" s="55" t="s">
        <v>88</v>
      </c>
      <c r="C27" s="44"/>
      <c r="D27" s="45"/>
      <c r="E27" s="44"/>
      <c r="F27" s="45"/>
      <c r="G27" s="44"/>
      <c r="H27" s="45"/>
      <c r="I27" s="51" t="str">
        <f t="shared" si="1"/>
        <v>Encore 6 cellule(s) requise(s)</v>
      </c>
    </row>
    <row r="28" spans="1:9" ht="30" customHeight="1" x14ac:dyDescent="0.25">
      <c r="A28" s="83"/>
      <c r="B28" s="56" t="s">
        <v>90</v>
      </c>
      <c r="C28" s="46"/>
      <c r="D28" s="47"/>
      <c r="E28" s="46"/>
      <c r="F28" s="47"/>
      <c r="G28" s="46"/>
      <c r="H28" s="47"/>
      <c r="I28" s="51" t="str">
        <f t="shared" si="1"/>
        <v>Encore 6 cellule(s) requise(s)</v>
      </c>
    </row>
    <row r="29" spans="1:9" ht="30" customHeight="1" x14ac:dyDescent="0.25">
      <c r="A29" s="84"/>
      <c r="B29" s="56" t="s">
        <v>91</v>
      </c>
      <c r="C29" s="57" t="str">
        <f t="shared" ref="C29:H29" si="4">IF(OR(C28="",C28="N/A",C28="NC",C28="ND"),"",C27/C28)</f>
        <v/>
      </c>
      <c r="D29" s="57" t="str">
        <f t="shared" si="4"/>
        <v/>
      </c>
      <c r="E29" s="57" t="str">
        <f t="shared" si="4"/>
        <v/>
      </c>
      <c r="F29" s="57" t="str">
        <f t="shared" si="4"/>
        <v/>
      </c>
      <c r="G29" s="57" t="str">
        <f t="shared" si="4"/>
        <v/>
      </c>
      <c r="H29" s="57" t="str">
        <f t="shared" si="4"/>
        <v/>
      </c>
      <c r="I29" s="51" t="str">
        <f t="shared" si="1"/>
        <v/>
      </c>
    </row>
    <row r="30" spans="1:9" ht="30" customHeight="1" x14ac:dyDescent="0.25">
      <c r="A30" s="106" t="s">
        <v>76</v>
      </c>
      <c r="B30" s="55" t="s">
        <v>88</v>
      </c>
      <c r="C30" s="44"/>
      <c r="D30" s="45"/>
      <c r="E30" s="44"/>
      <c r="F30" s="45"/>
      <c r="G30" s="44"/>
      <c r="H30" s="45"/>
      <c r="I30" s="51" t="str">
        <f t="shared" si="1"/>
        <v>Encore 6 cellule(s) requise(s)</v>
      </c>
    </row>
    <row r="31" spans="1:9" ht="30" customHeight="1" x14ac:dyDescent="0.25">
      <c r="A31" s="83"/>
      <c r="B31" s="56" t="s">
        <v>90</v>
      </c>
      <c r="C31" s="46"/>
      <c r="D31" s="47"/>
      <c r="E31" s="46"/>
      <c r="F31" s="47"/>
      <c r="G31" s="46"/>
      <c r="H31" s="47"/>
      <c r="I31" s="51" t="str">
        <f t="shared" si="1"/>
        <v>Encore 6 cellule(s) requise(s)</v>
      </c>
    </row>
    <row r="32" spans="1:9" ht="30" customHeight="1" x14ac:dyDescent="0.25">
      <c r="A32" s="84"/>
      <c r="B32" s="56" t="s">
        <v>91</v>
      </c>
      <c r="C32" s="57" t="str">
        <f t="shared" ref="C32:H32" si="5">IF(OR(C31="",C31="N/A",C31="NC",C31="ND"),"",C30/C31)</f>
        <v/>
      </c>
      <c r="D32" s="57" t="str">
        <f t="shared" si="5"/>
        <v/>
      </c>
      <c r="E32" s="57" t="str">
        <f t="shared" si="5"/>
        <v/>
      </c>
      <c r="F32" s="57" t="str">
        <f t="shared" si="5"/>
        <v/>
      </c>
      <c r="G32" s="57" t="str">
        <f t="shared" si="5"/>
        <v/>
      </c>
      <c r="H32" s="57" t="str">
        <f t="shared" si="5"/>
        <v/>
      </c>
      <c r="I32" s="51" t="str">
        <f t="shared" si="1"/>
        <v/>
      </c>
    </row>
    <row r="33" spans="1:9" ht="19.899999999999999" customHeight="1" x14ac:dyDescent="0.25">
      <c r="A33" s="102" t="s">
        <v>47</v>
      </c>
      <c r="B33" s="88"/>
      <c r="C33" s="88"/>
      <c r="D33" s="88"/>
      <c r="E33" s="88"/>
      <c r="F33" s="88"/>
      <c r="G33" s="88"/>
      <c r="H33" s="89"/>
      <c r="I33" s="51" t="str">
        <f t="shared" si="1"/>
        <v/>
      </c>
    </row>
    <row r="34" spans="1:9" ht="30" customHeight="1" x14ac:dyDescent="0.25">
      <c r="A34" s="106" t="s">
        <v>77</v>
      </c>
      <c r="B34" s="55" t="s">
        <v>88</v>
      </c>
      <c r="C34" s="44">
        <v>240</v>
      </c>
      <c r="D34" s="45">
        <v>284</v>
      </c>
      <c r="E34" s="44"/>
      <c r="F34" s="45"/>
      <c r="G34" s="44"/>
      <c r="H34" s="45"/>
      <c r="I34" s="51" t="str">
        <f t="shared" si="1"/>
        <v>Encore 4 cellule(s) requise(s)</v>
      </c>
    </row>
    <row r="35" spans="1:9" ht="30" customHeight="1" x14ac:dyDescent="0.25">
      <c r="A35" s="83"/>
      <c r="B35" s="56" t="s">
        <v>90</v>
      </c>
      <c r="C35" s="46">
        <v>840</v>
      </c>
      <c r="D35" s="47">
        <v>898</v>
      </c>
      <c r="E35" s="46"/>
      <c r="F35" s="47"/>
      <c r="G35" s="46"/>
      <c r="H35" s="47"/>
      <c r="I35" s="51" t="str">
        <f t="shared" si="1"/>
        <v>Encore 4 cellule(s) requise(s)</v>
      </c>
    </row>
    <row r="36" spans="1:9" ht="30" customHeight="1" x14ac:dyDescent="0.25">
      <c r="A36" s="84"/>
      <c r="B36" s="56" t="s">
        <v>91</v>
      </c>
      <c r="C36" s="57">
        <v>0.28570000000000001</v>
      </c>
      <c r="D36" s="57">
        <v>0.31630000000000003</v>
      </c>
      <c r="E36" s="57" t="str">
        <f>IF(OR(E35="",E35="N/A",E35="NC",E35="ND"),"",E34/E35)</f>
        <v/>
      </c>
      <c r="F36" s="57" t="str">
        <f>IF(OR(F35="",F35="N/A",F35="NC",F35="ND"),"",F34/F35)</f>
        <v/>
      </c>
      <c r="G36" s="57" t="str">
        <f>IF(OR(G35="",G35="N/A",G35="NC",G35="ND"),"",G34/G35)</f>
        <v/>
      </c>
      <c r="H36" s="57" t="str">
        <f>IF(OR(H35="",H35="N/A",H35="NC",H35="ND"),"",H34/H35)</f>
        <v/>
      </c>
      <c r="I36" s="51" t="str">
        <f t="shared" si="1"/>
        <v/>
      </c>
    </row>
    <row r="37" spans="1:9" ht="30" customHeight="1" x14ac:dyDescent="0.25">
      <c r="A37" s="106" t="s">
        <v>78</v>
      </c>
      <c r="B37" s="55" t="s">
        <v>88</v>
      </c>
      <c r="C37" s="44">
        <v>1061563.6399999999</v>
      </c>
      <c r="D37" s="45">
        <v>2136395.59</v>
      </c>
      <c r="E37" s="44"/>
      <c r="F37" s="45"/>
      <c r="G37" s="44"/>
      <c r="H37" s="45"/>
      <c r="I37" s="51" t="str">
        <f t="shared" si="1"/>
        <v>Entiers attendus !</v>
      </c>
    </row>
    <row r="38" spans="1:9" ht="30" customHeight="1" x14ac:dyDescent="0.25">
      <c r="A38" s="83"/>
      <c r="B38" s="55" t="s">
        <v>90</v>
      </c>
      <c r="C38" s="46">
        <v>440331</v>
      </c>
      <c r="D38" s="47">
        <v>440331</v>
      </c>
      <c r="E38" s="46"/>
      <c r="F38" s="47"/>
      <c r="G38" s="46"/>
      <c r="H38" s="47"/>
      <c r="I38" s="51" t="str">
        <f t="shared" si="1"/>
        <v>Numérateur supérieur à ce dénominateur !</v>
      </c>
    </row>
    <row r="39" spans="1:9" ht="30" customHeight="1" x14ac:dyDescent="0.25">
      <c r="A39" s="84"/>
      <c r="B39" s="55" t="s">
        <v>98</v>
      </c>
      <c r="C39" s="59">
        <v>2.41</v>
      </c>
      <c r="D39" s="60">
        <v>4.8499999999999996</v>
      </c>
      <c r="E39" s="57" t="str">
        <f>IF(OR(E38="",E38="N/A",E38="NC",E38="ND"),"",E37/E38)</f>
        <v/>
      </c>
      <c r="F39" s="57" t="str">
        <f>IF(OR(F38="",F38="N/A",F38="NC",F38="ND"),"",F37/F38)</f>
        <v/>
      </c>
      <c r="G39" s="57" t="str">
        <f>IF(OR(G38="",G38="N/A",G38="NC",G38="ND"),"",G37/G38)</f>
        <v/>
      </c>
      <c r="H39" s="57" t="str">
        <f>IF(OR(H38="",H38="N/A",H38="NC",H38="ND"),"",H37/H38)</f>
        <v/>
      </c>
      <c r="I39" s="51" t="str">
        <f t="shared" si="1"/>
        <v>Nombres attendus !</v>
      </c>
    </row>
    <row r="40" spans="1:9" ht="30" customHeight="1" x14ac:dyDescent="0.25">
      <c r="A40" s="106" t="s">
        <v>79</v>
      </c>
      <c r="B40" s="55" t="s">
        <v>88</v>
      </c>
      <c r="C40" s="44">
        <v>0</v>
      </c>
      <c r="D40" s="45">
        <v>0</v>
      </c>
      <c r="E40" s="44"/>
      <c r="F40" s="45"/>
      <c r="G40" s="44"/>
      <c r="H40" s="45"/>
      <c r="I40" s="51" t="str">
        <f t="shared" si="1"/>
        <v>Encore 4 cellule(s) requise(s)</v>
      </c>
    </row>
    <row r="41" spans="1:9" ht="30" customHeight="1" x14ac:dyDescent="0.25">
      <c r="A41" s="83"/>
      <c r="B41" s="56" t="s">
        <v>90</v>
      </c>
      <c r="C41" s="46">
        <v>0</v>
      </c>
      <c r="D41" s="47">
        <v>0</v>
      </c>
      <c r="E41" s="46"/>
      <c r="F41" s="47"/>
      <c r="G41" s="46"/>
      <c r="H41" s="47"/>
      <c r="I41" s="51" t="str">
        <f t="shared" si="1"/>
        <v>Nombres strictement positifs attendus !</v>
      </c>
    </row>
    <row r="42" spans="1:9" ht="30" customHeight="1" x14ac:dyDescent="0.25">
      <c r="A42" s="84"/>
      <c r="B42" s="56" t="s">
        <v>91</v>
      </c>
      <c r="C42" s="59">
        <v>0</v>
      </c>
      <c r="D42" s="60">
        <v>0</v>
      </c>
      <c r="E42" s="57" t="str">
        <f>IF(OR(E41="",E41="N/A",E41="NC",E41="ND"),"",E40/E41)</f>
        <v/>
      </c>
      <c r="F42" s="57" t="str">
        <f>IF(OR(F41="",F41="N/A",F41="NC",F41="ND"),"",F40/F41)</f>
        <v/>
      </c>
      <c r="G42" s="57" t="str">
        <f>IF(OR(G41="",G41="N/A",G41="NC",G41="ND"),"",G40/G41)</f>
        <v/>
      </c>
      <c r="H42" s="57" t="str">
        <f>IF(OR(H41="",H41="N/A",H41="NC",H41="ND"),"",H40/H41)</f>
        <v/>
      </c>
      <c r="I42" s="51" t="str">
        <f t="shared" si="1"/>
        <v/>
      </c>
    </row>
  </sheetData>
  <mergeCells count="19">
    <mergeCell ref="C1:D1"/>
    <mergeCell ref="E1:F1"/>
    <mergeCell ref="G1:H1"/>
    <mergeCell ref="A3:H3"/>
    <mergeCell ref="A4:A6"/>
    <mergeCell ref="A18:A19"/>
    <mergeCell ref="A20:A22"/>
    <mergeCell ref="A16:A17"/>
    <mergeCell ref="A7:A9"/>
    <mergeCell ref="A10:A12"/>
    <mergeCell ref="A13:A15"/>
    <mergeCell ref="A23:A25"/>
    <mergeCell ref="A33:H33"/>
    <mergeCell ref="A34:A36"/>
    <mergeCell ref="A40:A42"/>
    <mergeCell ref="A26:H26"/>
    <mergeCell ref="A27:A29"/>
    <mergeCell ref="A30:A32"/>
    <mergeCell ref="A37:A39"/>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82F44CFC8EE9448A9B9982B0EC9FC5" ma:contentTypeVersion="10" ma:contentTypeDescription="Create a new document." ma:contentTypeScope="" ma:versionID="acdc3fa30cfec9e8a3be9a9361a05a56">
  <xsd:schema xmlns:xsd="http://www.w3.org/2001/XMLSchema" xmlns:xs="http://www.w3.org/2001/XMLSchema" xmlns:p="http://schemas.microsoft.com/office/2006/metadata/properties" xmlns:ns1="http://schemas.microsoft.com/sharepoint/v3" xmlns:ns2="d2bcb9b3-6586-49a9-8f48-89b562c9ec7b" xmlns:ns3="d9fde859-d85e-4489-9020-d89d9470e3a8" targetNamespace="http://schemas.microsoft.com/office/2006/metadata/properties" ma:root="true" ma:fieldsID="e5790404b3fd9d1b92fdb3048d52e3d4" ns1:_="" ns2:_="" ns3:_="">
    <xsd:import namespace="http://schemas.microsoft.com/sharepoint/v3"/>
    <xsd:import namespace="d2bcb9b3-6586-49a9-8f48-89b562c9ec7b"/>
    <xsd:import namespace="d9fde859-d85e-4489-9020-d89d9470e3a8"/>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b9b3-6586-49a9-8f48-89b562c9ec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fde859-d85e-4489-9020-d89d9470e3a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31E43-0A70-4173-A2EE-5443DF45954B}">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ABC736C-B8EA-4440-A986-2D51D6CF6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bcb9b3-6586-49a9-8f48-89b562c9ec7b"/>
    <ds:schemaRef ds:uri="d9fde859-d85e-4489-9020-d89d9470e3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705A8-9AD0-4203-9521-D35A8E3AC2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Guide</vt:lpstr>
      <vt:lpstr>Maille d'appréciation</vt:lpstr>
      <vt:lpstr>Annexe 2-1</vt:lpstr>
      <vt:lpstr>Annexe 2-2</vt:lpstr>
      <vt:lpstr>Annexe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cp:keywords/>
  <dc:description/>
  <cp:lastModifiedBy>CASANOVA, Jean-Philippe</cp:lastModifiedBy>
  <cp:revision/>
  <dcterms:created xsi:type="dcterms:W3CDTF">2021-03-24T14:12:08Z</dcterms:created>
  <dcterms:modified xsi:type="dcterms:W3CDTF">2024-10-09T09:49:27Z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0x010100CE82F44CFC8EE9448A9B9982B0EC9FC5</vt:lpwstr>
  </property>
</Properties>
</file>